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kobishvili\Desktop\Tous les fichiers\BDD 2018-2021\2018 wlis biujetis kanontan shesabamisobashi mokvanili\brdzaneba\კანონთან შესაბამისობაში-გასწორებული\"/>
    </mc:Choice>
  </mc:AlternateContent>
  <bookViews>
    <workbookView xWindow="345" yWindow="195" windowWidth="19245" windowHeight="12075" tabRatio="776"/>
  </bookViews>
  <sheets>
    <sheet name="Danarti 3.2" sheetId="4" r:id="rId1"/>
    <sheet name="34 00" sheetId="5" r:id="rId2"/>
  </sheets>
  <definedNames>
    <definedName name="_xlnm._FilterDatabase" localSheetId="0" hidden="1">'Danarti 3.2'!$A$9:$T$9</definedName>
    <definedName name="_xlnm.Print_Area" localSheetId="1">'34 00'!$B$2:$T$22</definedName>
    <definedName name="_xlnm.Print_Area" localSheetId="0">'Danarti 3.2'!$B$2:$T$337</definedName>
    <definedName name="_xlnm.Print_Titles" localSheetId="1">'34 00'!$6:$8</definedName>
    <definedName name="_xlnm.Print_Titles" localSheetId="0">'Danarti 3.2'!$6:$8</definedName>
  </definedNames>
  <calcPr calcId="162913"/>
</workbook>
</file>

<file path=xl/calcChain.xml><?xml version="1.0" encoding="utf-8"?>
<calcChain xmlns="http://schemas.openxmlformats.org/spreadsheetml/2006/main">
  <c r="T15" i="5" l="1"/>
  <c r="S15" i="5"/>
  <c r="R15" i="5"/>
  <c r="P15" i="5"/>
  <c r="O15" i="5"/>
  <c r="N15" i="5"/>
  <c r="L15" i="5"/>
  <c r="K15" i="5"/>
  <c r="J15" i="5"/>
  <c r="G15" i="5"/>
  <c r="H15" i="5"/>
  <c r="F15" i="5"/>
  <c r="Q20" i="5"/>
  <c r="M20" i="5"/>
  <c r="I20" i="5"/>
  <c r="E20" i="5"/>
  <c r="M19" i="5"/>
  <c r="I19" i="5"/>
  <c r="E19" i="5"/>
  <c r="Q19" i="5"/>
  <c r="Q21" i="5"/>
  <c r="M21" i="5"/>
  <c r="I21" i="5"/>
  <c r="E21" i="5"/>
  <c r="Q18" i="5"/>
  <c r="M18" i="5"/>
  <c r="I18" i="5"/>
  <c r="E18" i="5"/>
  <c r="Q17" i="5"/>
  <c r="M17" i="5"/>
  <c r="I17" i="5"/>
  <c r="E17" i="5"/>
  <c r="T16" i="5"/>
  <c r="S16" i="5"/>
  <c r="R16" i="5"/>
  <c r="Q16" i="5"/>
  <c r="P16" i="5"/>
  <c r="O16" i="5"/>
  <c r="N16" i="5"/>
  <c r="M16" i="5"/>
  <c r="L16" i="5"/>
  <c r="K16" i="5"/>
  <c r="J16" i="5"/>
  <c r="H16" i="5"/>
  <c r="E16" i="5" s="1"/>
  <c r="G16" i="5"/>
  <c r="F16" i="5"/>
  <c r="Q15" i="5"/>
  <c r="M15" i="5"/>
  <c r="I15" i="5"/>
  <c r="Q14" i="5"/>
  <c r="M14" i="5"/>
  <c r="I14" i="5"/>
  <c r="E14" i="5"/>
  <c r="Q13" i="5"/>
  <c r="M13" i="5"/>
  <c r="I13" i="5"/>
  <c r="E13" i="5"/>
  <c r="Q12" i="5"/>
  <c r="M12" i="5"/>
  <c r="I12" i="5"/>
  <c r="E12" i="5"/>
  <c r="Q11" i="5"/>
  <c r="M11" i="5"/>
  <c r="I11" i="5"/>
  <c r="E11" i="5"/>
  <c r="T10" i="5"/>
  <c r="S10" i="5"/>
  <c r="R10" i="5"/>
  <c r="P10" i="5"/>
  <c r="O10" i="5"/>
  <c r="N10" i="5"/>
  <c r="L10" i="5"/>
  <c r="K10" i="5"/>
  <c r="H10" i="5"/>
  <c r="G10" i="5"/>
  <c r="F10" i="5"/>
  <c r="E10" i="5" s="1"/>
  <c r="T9" i="5"/>
  <c r="S9" i="5"/>
  <c r="R9" i="5"/>
  <c r="P9" i="5"/>
  <c r="O9" i="5"/>
  <c r="N9" i="5"/>
  <c r="L9" i="5"/>
  <c r="K9" i="5"/>
  <c r="I9" i="5" s="1"/>
  <c r="J9" i="5"/>
  <c r="H9" i="5"/>
  <c r="G9" i="5"/>
  <c r="F9" i="5"/>
  <c r="Q336" i="4"/>
  <c r="M336" i="4"/>
  <c r="I336" i="4"/>
  <c r="E336" i="4"/>
  <c r="Q292" i="4"/>
  <c r="M292" i="4"/>
  <c r="I292" i="4"/>
  <c r="E292" i="4"/>
  <c r="Q72" i="4"/>
  <c r="M72" i="4"/>
  <c r="I72" i="4"/>
  <c r="E72" i="4"/>
  <c r="R63" i="4"/>
  <c r="N63" i="4"/>
  <c r="J63" i="4"/>
  <c r="F63" i="4"/>
  <c r="E15" i="5" l="1"/>
  <c r="I16" i="5"/>
  <c r="Q10" i="5"/>
  <c r="Q9" i="5"/>
  <c r="M10" i="5"/>
  <c r="M9" i="5"/>
  <c r="E9" i="5"/>
  <c r="J10" i="5"/>
  <c r="I10" i="5" s="1"/>
  <c r="G16" i="4" l="1"/>
  <c r="K16" i="4"/>
  <c r="J309" i="4" l="1"/>
  <c r="I309" i="4" s="1"/>
  <c r="G309" i="4" l="1"/>
  <c r="H309" i="4"/>
  <c r="R309" i="4"/>
  <c r="N309" i="4"/>
  <c r="Q317" i="4"/>
  <c r="M317" i="4"/>
  <c r="I317" i="4"/>
  <c r="E317" i="4"/>
  <c r="F309" i="4"/>
  <c r="Q316" i="4"/>
  <c r="Q315" i="4"/>
  <c r="Q314" i="4"/>
  <c r="Q313" i="4"/>
  <c r="M316" i="4"/>
  <c r="M315" i="4"/>
  <c r="M314" i="4"/>
  <c r="M313" i="4"/>
  <c r="I316" i="4"/>
  <c r="I315" i="4"/>
  <c r="I314" i="4"/>
  <c r="I313" i="4"/>
  <c r="E314" i="4"/>
  <c r="E315" i="4"/>
  <c r="E316" i="4"/>
  <c r="E313" i="4"/>
  <c r="M277" i="4"/>
  <c r="R223" i="4"/>
  <c r="N223" i="4"/>
  <c r="J223" i="4"/>
  <c r="F223" i="4"/>
  <c r="Q234" i="4"/>
  <c r="M234" i="4"/>
  <c r="I234" i="4"/>
  <c r="E234" i="4"/>
  <c r="R214" i="4"/>
  <c r="N214" i="4"/>
  <c r="J214" i="4"/>
  <c r="F214" i="4"/>
  <c r="Q199" i="4"/>
  <c r="K200" i="4"/>
  <c r="L200" i="4"/>
  <c r="O200" i="4"/>
  <c r="P200" i="4"/>
  <c r="M199" i="4"/>
  <c r="I199" i="4"/>
  <c r="R189" i="4"/>
  <c r="N189" i="4"/>
  <c r="J189" i="4"/>
  <c r="G189" i="4"/>
  <c r="H189" i="4"/>
  <c r="F189" i="4"/>
  <c r="E199" i="4"/>
  <c r="R125" i="4"/>
  <c r="N125" i="4"/>
  <c r="Q134" i="4"/>
  <c r="M134" i="4"/>
  <c r="I134" i="4"/>
  <c r="J125" i="4"/>
  <c r="F125" i="4"/>
  <c r="E134" i="4"/>
  <c r="Q124" i="4"/>
  <c r="R115" i="4"/>
  <c r="N115" i="4"/>
  <c r="M124" i="4"/>
  <c r="J115" i="4"/>
  <c r="I124" i="4"/>
  <c r="F115" i="4"/>
  <c r="E124" i="4"/>
  <c r="Q102" i="4" l="1"/>
  <c r="M102" i="4"/>
  <c r="I102" i="4"/>
  <c r="E102" i="4"/>
  <c r="Q101" i="4"/>
  <c r="M101" i="4"/>
  <c r="I101" i="4"/>
  <c r="E101" i="4"/>
  <c r="T100" i="4"/>
  <c r="S100" i="4"/>
  <c r="R100" i="4"/>
  <c r="P100" i="4"/>
  <c r="O100" i="4"/>
  <c r="N100" i="4"/>
  <c r="L100" i="4"/>
  <c r="K100" i="4"/>
  <c r="J100" i="4"/>
  <c r="H100" i="4"/>
  <c r="G100" i="4"/>
  <c r="F100" i="4"/>
  <c r="Q99" i="4"/>
  <c r="M99" i="4"/>
  <c r="I99" i="4"/>
  <c r="E99" i="4"/>
  <c r="M100" i="4" l="1"/>
  <c r="I100" i="4"/>
  <c r="Q100" i="4"/>
  <c r="E100" i="4"/>
  <c r="Q19" i="4"/>
  <c r="Q20" i="4"/>
  <c r="Q21" i="4"/>
  <c r="Q22" i="4"/>
  <c r="Q23" i="4"/>
  <c r="Q26" i="4"/>
  <c r="Q27" i="4"/>
  <c r="Q28" i="4"/>
  <c r="Q29" i="4"/>
  <c r="Q30" i="4"/>
  <c r="Q33" i="4"/>
  <c r="Q34" i="4"/>
  <c r="Q35" i="4"/>
  <c r="Q38" i="4"/>
  <c r="Q39" i="4"/>
  <c r="Q40" i="4"/>
  <c r="Q41" i="4"/>
  <c r="Q42" i="4"/>
  <c r="Q45" i="4"/>
  <c r="Q46" i="4"/>
  <c r="Q47" i="4"/>
  <c r="Q50" i="4"/>
  <c r="Q51" i="4"/>
  <c r="Q52" i="4"/>
  <c r="Q59" i="4"/>
  <c r="Q60" i="4"/>
  <c r="Q61" i="4"/>
  <c r="Q62" i="4"/>
  <c r="Q65" i="4"/>
  <c r="Q66" i="4"/>
  <c r="Q67" i="4"/>
  <c r="Q68" i="4"/>
  <c r="Q69" i="4"/>
  <c r="Q70" i="4"/>
  <c r="Q71" i="4"/>
  <c r="Q73" i="4"/>
  <c r="Q74" i="4"/>
  <c r="Q75" i="4"/>
  <c r="Q76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7" i="4"/>
  <c r="Q98" i="4"/>
  <c r="Q107" i="4"/>
  <c r="Q109" i="4"/>
  <c r="Q110" i="4"/>
  <c r="Q113" i="4"/>
  <c r="Q117" i="4"/>
  <c r="Q118" i="4"/>
  <c r="Q119" i="4"/>
  <c r="Q120" i="4"/>
  <c r="Q121" i="4"/>
  <c r="Q122" i="4"/>
  <c r="Q123" i="4"/>
  <c r="Q127" i="4"/>
  <c r="Q128" i="4"/>
  <c r="Q129" i="4"/>
  <c r="Q130" i="4"/>
  <c r="Q131" i="4"/>
  <c r="Q132" i="4"/>
  <c r="Q133" i="4"/>
  <c r="Q137" i="4"/>
  <c r="Q138" i="4"/>
  <c r="Q139" i="4"/>
  <c r="Q140" i="4"/>
  <c r="Q141" i="4"/>
  <c r="Q142" i="4"/>
  <c r="Q143" i="4"/>
  <c r="Q146" i="4"/>
  <c r="Q147" i="4"/>
  <c r="Q148" i="4"/>
  <c r="Q149" i="4"/>
  <c r="Q150" i="4"/>
  <c r="Q151" i="4"/>
  <c r="Q153" i="4"/>
  <c r="Q154" i="4"/>
  <c r="Q157" i="4"/>
  <c r="Q158" i="4"/>
  <c r="Q159" i="4"/>
  <c r="Q162" i="4"/>
  <c r="Q163" i="4"/>
  <c r="Q164" i="4"/>
  <c r="Q165" i="4"/>
  <c r="Q166" i="4"/>
  <c r="Q167" i="4"/>
  <c r="Q168" i="4"/>
  <c r="Q169" i="4"/>
  <c r="Q170" i="4"/>
  <c r="Q173" i="4"/>
  <c r="Q174" i="4"/>
  <c r="Q175" i="4"/>
  <c r="Q176" i="4"/>
  <c r="Q177" i="4"/>
  <c r="Q178" i="4"/>
  <c r="Q181" i="4"/>
  <c r="Q182" i="4"/>
  <c r="Q183" i="4"/>
  <c r="Q184" i="4"/>
  <c r="Q185" i="4"/>
  <c r="Q186" i="4"/>
  <c r="Q187" i="4"/>
  <c r="Q188" i="4"/>
  <c r="Q191" i="4"/>
  <c r="Q192" i="4"/>
  <c r="Q193" i="4"/>
  <c r="Q194" i="4"/>
  <c r="Q195" i="4"/>
  <c r="Q196" i="4"/>
  <c r="Q197" i="4"/>
  <c r="Q198" i="4"/>
  <c r="Q202" i="4"/>
  <c r="Q203" i="4"/>
  <c r="Q204" i="4"/>
  <c r="Q205" i="4"/>
  <c r="Q206" i="4"/>
  <c r="Q207" i="4"/>
  <c r="Q208" i="4"/>
  <c r="Q209" i="4"/>
  <c r="Q210" i="4"/>
  <c r="Q213" i="4"/>
  <c r="Q215" i="4"/>
  <c r="Q216" i="4"/>
  <c r="Q217" i="4"/>
  <c r="Q218" i="4"/>
  <c r="Q221" i="4"/>
  <c r="Q225" i="4"/>
  <c r="Q226" i="4"/>
  <c r="Q227" i="4"/>
  <c r="Q228" i="4"/>
  <c r="Q229" i="4"/>
  <c r="Q230" i="4"/>
  <c r="Q231" i="4"/>
  <c r="Q232" i="4"/>
  <c r="Q233" i="4"/>
  <c r="Q237" i="4"/>
  <c r="Q238" i="4"/>
  <c r="Q239" i="4"/>
  <c r="Q240" i="4"/>
  <c r="Q241" i="4"/>
  <c r="Q242" i="4"/>
  <c r="Q243" i="4"/>
  <c r="Q246" i="4"/>
  <c r="Q247" i="4"/>
  <c r="Q248" i="4"/>
  <c r="Q251" i="4"/>
  <c r="Q252" i="4"/>
  <c r="Q253" i="4"/>
  <c r="Q254" i="4"/>
  <c r="Q255" i="4"/>
  <c r="Q256" i="4"/>
  <c r="Q257" i="4"/>
  <c r="Q258" i="4"/>
  <c r="Q261" i="4"/>
  <c r="Q262" i="4"/>
  <c r="Q263" i="4"/>
  <c r="Q264" i="4"/>
  <c r="Q265" i="4"/>
  <c r="Q266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4" i="4"/>
  <c r="Q285" i="4"/>
  <c r="Q286" i="4"/>
  <c r="Q287" i="4"/>
  <c r="Q290" i="4"/>
  <c r="Q291" i="4"/>
  <c r="Q293" i="4"/>
  <c r="Q294" i="4"/>
  <c r="Q295" i="4"/>
  <c r="Q296" i="4"/>
  <c r="Q299" i="4"/>
  <c r="Q300" i="4"/>
  <c r="Q301" i="4"/>
  <c r="Q302" i="4"/>
  <c r="Q305" i="4"/>
  <c r="Q306" i="4"/>
  <c r="Q307" i="4"/>
  <c r="Q308" i="4"/>
  <c r="Q309" i="4"/>
  <c r="Q311" i="4"/>
  <c r="Q312" i="4"/>
  <c r="Q320" i="4"/>
  <c r="Q321" i="4"/>
  <c r="Q322" i="4"/>
  <c r="Q325" i="4"/>
  <c r="Q326" i="4"/>
  <c r="Q330" i="4"/>
  <c r="Q332" i="4"/>
  <c r="Q333" i="4"/>
  <c r="Q334" i="4"/>
  <c r="Q335" i="4"/>
  <c r="M19" i="4"/>
  <c r="M20" i="4"/>
  <c r="M21" i="4"/>
  <c r="M22" i="4"/>
  <c r="M23" i="4"/>
  <c r="M26" i="4"/>
  <c r="M27" i="4"/>
  <c r="M28" i="4"/>
  <c r="M29" i="4"/>
  <c r="M30" i="4"/>
  <c r="M33" i="4"/>
  <c r="M34" i="4"/>
  <c r="M35" i="4"/>
  <c r="M38" i="4"/>
  <c r="M39" i="4"/>
  <c r="M40" i="4"/>
  <c r="M41" i="4"/>
  <c r="M42" i="4"/>
  <c r="M45" i="4"/>
  <c r="M46" i="4"/>
  <c r="M47" i="4"/>
  <c r="M50" i="4"/>
  <c r="M51" i="4"/>
  <c r="M52" i="4"/>
  <c r="M59" i="4"/>
  <c r="M60" i="4"/>
  <c r="M61" i="4"/>
  <c r="M62" i="4"/>
  <c r="M65" i="4"/>
  <c r="M66" i="4"/>
  <c r="M67" i="4"/>
  <c r="M68" i="4"/>
  <c r="M69" i="4"/>
  <c r="M70" i="4"/>
  <c r="M71" i="4"/>
  <c r="M73" i="4"/>
  <c r="M74" i="4"/>
  <c r="M75" i="4"/>
  <c r="M76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7" i="4"/>
  <c r="M98" i="4"/>
  <c r="M107" i="4"/>
  <c r="M109" i="4"/>
  <c r="M110" i="4"/>
  <c r="M113" i="4"/>
  <c r="M117" i="4"/>
  <c r="M118" i="4"/>
  <c r="M119" i="4"/>
  <c r="M120" i="4"/>
  <c r="M121" i="4"/>
  <c r="M122" i="4"/>
  <c r="M123" i="4"/>
  <c r="M127" i="4"/>
  <c r="M128" i="4"/>
  <c r="M129" i="4"/>
  <c r="M130" i="4"/>
  <c r="M131" i="4"/>
  <c r="M132" i="4"/>
  <c r="M133" i="4"/>
  <c r="M137" i="4"/>
  <c r="M138" i="4"/>
  <c r="M139" i="4"/>
  <c r="M140" i="4"/>
  <c r="M141" i="4"/>
  <c r="M142" i="4"/>
  <c r="M143" i="4"/>
  <c r="M146" i="4"/>
  <c r="M147" i="4"/>
  <c r="M148" i="4"/>
  <c r="M149" i="4"/>
  <c r="M150" i="4"/>
  <c r="M151" i="4"/>
  <c r="M153" i="4"/>
  <c r="M154" i="4"/>
  <c r="M157" i="4"/>
  <c r="M158" i="4"/>
  <c r="M159" i="4"/>
  <c r="M162" i="4"/>
  <c r="M163" i="4"/>
  <c r="M164" i="4"/>
  <c r="M165" i="4"/>
  <c r="M166" i="4"/>
  <c r="M167" i="4"/>
  <c r="M168" i="4"/>
  <c r="M169" i="4"/>
  <c r="M170" i="4"/>
  <c r="M173" i="4"/>
  <c r="M174" i="4"/>
  <c r="M175" i="4"/>
  <c r="M176" i="4"/>
  <c r="M177" i="4"/>
  <c r="M178" i="4"/>
  <c r="M181" i="4"/>
  <c r="M182" i="4"/>
  <c r="M183" i="4"/>
  <c r="M184" i="4"/>
  <c r="M185" i="4"/>
  <c r="M186" i="4"/>
  <c r="M187" i="4"/>
  <c r="M188" i="4"/>
  <c r="M191" i="4"/>
  <c r="M192" i="4"/>
  <c r="M193" i="4"/>
  <c r="M194" i="4"/>
  <c r="M195" i="4"/>
  <c r="M196" i="4"/>
  <c r="M197" i="4"/>
  <c r="M198" i="4"/>
  <c r="M202" i="4"/>
  <c r="M203" i="4"/>
  <c r="M204" i="4"/>
  <c r="M205" i="4"/>
  <c r="M206" i="4"/>
  <c r="M207" i="4"/>
  <c r="M208" i="4"/>
  <c r="M209" i="4"/>
  <c r="M210" i="4"/>
  <c r="M213" i="4"/>
  <c r="M215" i="4"/>
  <c r="M216" i="4"/>
  <c r="M217" i="4"/>
  <c r="M218" i="4"/>
  <c r="M221" i="4"/>
  <c r="M225" i="4"/>
  <c r="M226" i="4"/>
  <c r="M227" i="4"/>
  <c r="M228" i="4"/>
  <c r="M229" i="4"/>
  <c r="M230" i="4"/>
  <c r="M231" i="4"/>
  <c r="M232" i="4"/>
  <c r="M233" i="4"/>
  <c r="M237" i="4"/>
  <c r="M238" i="4"/>
  <c r="M239" i="4"/>
  <c r="M240" i="4"/>
  <c r="M241" i="4"/>
  <c r="M242" i="4"/>
  <c r="M243" i="4"/>
  <c r="M246" i="4"/>
  <c r="M247" i="4"/>
  <c r="M248" i="4"/>
  <c r="M251" i="4"/>
  <c r="M252" i="4"/>
  <c r="M253" i="4"/>
  <c r="M254" i="4"/>
  <c r="M255" i="4"/>
  <c r="M256" i="4"/>
  <c r="M257" i="4"/>
  <c r="M258" i="4"/>
  <c r="M261" i="4"/>
  <c r="M262" i="4"/>
  <c r="M263" i="4"/>
  <c r="M264" i="4"/>
  <c r="M265" i="4"/>
  <c r="M266" i="4"/>
  <c r="M269" i="4"/>
  <c r="M270" i="4"/>
  <c r="M271" i="4"/>
  <c r="M272" i="4"/>
  <c r="M273" i="4"/>
  <c r="M274" i="4"/>
  <c r="M275" i="4"/>
  <c r="M276" i="4"/>
  <c r="M278" i="4"/>
  <c r="M279" i="4"/>
  <c r="M280" i="4"/>
  <c r="M281" i="4"/>
  <c r="M284" i="4"/>
  <c r="M285" i="4"/>
  <c r="M286" i="4"/>
  <c r="M287" i="4"/>
  <c r="M290" i="4"/>
  <c r="M291" i="4"/>
  <c r="M293" i="4"/>
  <c r="M294" i="4"/>
  <c r="M295" i="4"/>
  <c r="M296" i="4"/>
  <c r="M299" i="4"/>
  <c r="M300" i="4"/>
  <c r="M301" i="4"/>
  <c r="M302" i="4"/>
  <c r="M305" i="4"/>
  <c r="M306" i="4"/>
  <c r="M307" i="4"/>
  <c r="M308" i="4"/>
  <c r="M309" i="4"/>
  <c r="M311" i="4"/>
  <c r="M312" i="4"/>
  <c r="M320" i="4"/>
  <c r="M321" i="4"/>
  <c r="M322" i="4"/>
  <c r="M325" i="4"/>
  <c r="M326" i="4"/>
  <c r="M330" i="4"/>
  <c r="M332" i="4"/>
  <c r="M333" i="4"/>
  <c r="M334" i="4"/>
  <c r="M335" i="4"/>
  <c r="I19" i="4"/>
  <c r="I20" i="4"/>
  <c r="I21" i="4"/>
  <c r="I22" i="4"/>
  <c r="I23" i="4"/>
  <c r="I26" i="4"/>
  <c r="I27" i="4"/>
  <c r="I28" i="4"/>
  <c r="I29" i="4"/>
  <c r="I30" i="4"/>
  <c r="I33" i="4"/>
  <c r="I34" i="4"/>
  <c r="I35" i="4"/>
  <c r="I38" i="4"/>
  <c r="I39" i="4"/>
  <c r="I40" i="4"/>
  <c r="I41" i="4"/>
  <c r="I42" i="4"/>
  <c r="I45" i="4"/>
  <c r="I46" i="4"/>
  <c r="I47" i="4"/>
  <c r="I50" i="4"/>
  <c r="I51" i="4"/>
  <c r="I52" i="4"/>
  <c r="I59" i="4"/>
  <c r="I60" i="4"/>
  <c r="I61" i="4"/>
  <c r="I62" i="4"/>
  <c r="I65" i="4"/>
  <c r="I66" i="4"/>
  <c r="I67" i="4"/>
  <c r="I68" i="4"/>
  <c r="I69" i="4"/>
  <c r="I70" i="4"/>
  <c r="I71" i="4"/>
  <c r="I73" i="4"/>
  <c r="I74" i="4"/>
  <c r="I75" i="4"/>
  <c r="I76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7" i="4"/>
  <c r="I98" i="4"/>
  <c r="I107" i="4"/>
  <c r="I109" i="4"/>
  <c r="I110" i="4"/>
  <c r="I113" i="4"/>
  <c r="I117" i="4"/>
  <c r="I118" i="4"/>
  <c r="I119" i="4"/>
  <c r="I120" i="4"/>
  <c r="I121" i="4"/>
  <c r="I122" i="4"/>
  <c r="I123" i="4"/>
  <c r="I127" i="4"/>
  <c r="I128" i="4"/>
  <c r="I129" i="4"/>
  <c r="I130" i="4"/>
  <c r="I131" i="4"/>
  <c r="I132" i="4"/>
  <c r="I133" i="4"/>
  <c r="I137" i="4"/>
  <c r="I138" i="4"/>
  <c r="I139" i="4"/>
  <c r="I140" i="4"/>
  <c r="I141" i="4"/>
  <c r="I142" i="4"/>
  <c r="I143" i="4"/>
  <c r="I146" i="4"/>
  <c r="I147" i="4"/>
  <c r="I148" i="4"/>
  <c r="I149" i="4"/>
  <c r="I150" i="4"/>
  <c r="I151" i="4"/>
  <c r="I153" i="4"/>
  <c r="I154" i="4"/>
  <c r="I157" i="4"/>
  <c r="I158" i="4"/>
  <c r="I159" i="4"/>
  <c r="I162" i="4"/>
  <c r="I163" i="4"/>
  <c r="I164" i="4"/>
  <c r="I165" i="4"/>
  <c r="I166" i="4"/>
  <c r="I167" i="4"/>
  <c r="I168" i="4"/>
  <c r="I169" i="4"/>
  <c r="I170" i="4"/>
  <c r="I173" i="4"/>
  <c r="I174" i="4"/>
  <c r="I175" i="4"/>
  <c r="I176" i="4"/>
  <c r="I177" i="4"/>
  <c r="I178" i="4"/>
  <c r="I181" i="4"/>
  <c r="I182" i="4"/>
  <c r="I183" i="4"/>
  <c r="I184" i="4"/>
  <c r="I185" i="4"/>
  <c r="I186" i="4"/>
  <c r="I187" i="4"/>
  <c r="I188" i="4"/>
  <c r="I191" i="4"/>
  <c r="I192" i="4"/>
  <c r="I193" i="4"/>
  <c r="I194" i="4"/>
  <c r="I195" i="4"/>
  <c r="I196" i="4"/>
  <c r="I197" i="4"/>
  <c r="I198" i="4"/>
  <c r="I202" i="4"/>
  <c r="I203" i="4"/>
  <c r="I204" i="4"/>
  <c r="I205" i="4"/>
  <c r="I206" i="4"/>
  <c r="I207" i="4"/>
  <c r="I208" i="4"/>
  <c r="I209" i="4"/>
  <c r="I210" i="4"/>
  <c r="I213" i="4"/>
  <c r="I215" i="4"/>
  <c r="I216" i="4"/>
  <c r="I217" i="4"/>
  <c r="I218" i="4"/>
  <c r="I221" i="4"/>
  <c r="I225" i="4"/>
  <c r="I226" i="4"/>
  <c r="I227" i="4"/>
  <c r="I228" i="4"/>
  <c r="I229" i="4"/>
  <c r="I230" i="4"/>
  <c r="I231" i="4"/>
  <c r="I232" i="4"/>
  <c r="I233" i="4"/>
  <c r="I237" i="4"/>
  <c r="I238" i="4"/>
  <c r="I239" i="4"/>
  <c r="I240" i="4"/>
  <c r="I241" i="4"/>
  <c r="I242" i="4"/>
  <c r="I243" i="4"/>
  <c r="I246" i="4"/>
  <c r="I247" i="4"/>
  <c r="I248" i="4"/>
  <c r="I251" i="4"/>
  <c r="I252" i="4"/>
  <c r="I253" i="4"/>
  <c r="I254" i="4"/>
  <c r="I255" i="4"/>
  <c r="I256" i="4"/>
  <c r="I257" i="4"/>
  <c r="I258" i="4"/>
  <c r="I261" i="4"/>
  <c r="I262" i="4"/>
  <c r="I263" i="4"/>
  <c r="I264" i="4"/>
  <c r="I265" i="4"/>
  <c r="I266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4" i="4"/>
  <c r="I285" i="4"/>
  <c r="I286" i="4"/>
  <c r="I287" i="4"/>
  <c r="I290" i="4"/>
  <c r="I291" i="4"/>
  <c r="I293" i="4"/>
  <c r="I294" i="4"/>
  <c r="I295" i="4"/>
  <c r="I296" i="4"/>
  <c r="I299" i="4"/>
  <c r="I300" i="4"/>
  <c r="I301" i="4"/>
  <c r="I302" i="4"/>
  <c r="I305" i="4"/>
  <c r="I306" i="4"/>
  <c r="I307" i="4"/>
  <c r="I308" i="4"/>
  <c r="I311" i="4"/>
  <c r="I312" i="4"/>
  <c r="I320" i="4"/>
  <c r="I321" i="4"/>
  <c r="I322" i="4"/>
  <c r="I325" i="4"/>
  <c r="I326" i="4"/>
  <c r="I330" i="4"/>
  <c r="I332" i="4"/>
  <c r="I333" i="4"/>
  <c r="I334" i="4"/>
  <c r="I335" i="4"/>
  <c r="E19" i="4"/>
  <c r="E20" i="4"/>
  <c r="E21" i="4"/>
  <c r="E22" i="4"/>
  <c r="E23" i="4"/>
  <c r="E26" i="4"/>
  <c r="E27" i="4"/>
  <c r="E28" i="4"/>
  <c r="E29" i="4"/>
  <c r="E30" i="4"/>
  <c r="E33" i="4"/>
  <c r="E34" i="4"/>
  <c r="E35" i="4"/>
  <c r="E38" i="4"/>
  <c r="E39" i="4"/>
  <c r="E40" i="4"/>
  <c r="E41" i="4"/>
  <c r="E42" i="4"/>
  <c r="E45" i="4"/>
  <c r="E46" i="4"/>
  <c r="E47" i="4"/>
  <c r="E50" i="4"/>
  <c r="E51" i="4"/>
  <c r="E52" i="4"/>
  <c r="E59" i="4"/>
  <c r="E60" i="4"/>
  <c r="E61" i="4"/>
  <c r="E62" i="4"/>
  <c r="E65" i="4"/>
  <c r="E66" i="4"/>
  <c r="E67" i="4"/>
  <c r="E68" i="4"/>
  <c r="E69" i="4"/>
  <c r="E70" i="4"/>
  <c r="E71" i="4"/>
  <c r="E73" i="4"/>
  <c r="E74" i="4"/>
  <c r="E75" i="4"/>
  <c r="E76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7" i="4"/>
  <c r="E98" i="4"/>
  <c r="E107" i="4"/>
  <c r="E109" i="4"/>
  <c r="E110" i="4"/>
  <c r="E113" i="4"/>
  <c r="E117" i="4"/>
  <c r="E118" i="4"/>
  <c r="E119" i="4"/>
  <c r="E120" i="4"/>
  <c r="E121" i="4"/>
  <c r="E122" i="4"/>
  <c r="E123" i="4"/>
  <c r="E127" i="4"/>
  <c r="E128" i="4"/>
  <c r="E129" i="4"/>
  <c r="E130" i="4"/>
  <c r="E131" i="4"/>
  <c r="E132" i="4"/>
  <c r="E133" i="4"/>
  <c r="E137" i="4"/>
  <c r="E138" i="4"/>
  <c r="E139" i="4"/>
  <c r="E140" i="4"/>
  <c r="E141" i="4"/>
  <c r="E142" i="4"/>
  <c r="E143" i="4"/>
  <c r="E146" i="4"/>
  <c r="E147" i="4"/>
  <c r="E148" i="4"/>
  <c r="E149" i="4"/>
  <c r="E150" i="4"/>
  <c r="E151" i="4"/>
  <c r="E153" i="4"/>
  <c r="E154" i="4"/>
  <c r="E157" i="4"/>
  <c r="E158" i="4"/>
  <c r="E159" i="4"/>
  <c r="E162" i="4"/>
  <c r="E163" i="4"/>
  <c r="E164" i="4"/>
  <c r="E165" i="4"/>
  <c r="E166" i="4"/>
  <c r="E167" i="4"/>
  <c r="E168" i="4"/>
  <c r="E169" i="4"/>
  <c r="E170" i="4"/>
  <c r="E173" i="4"/>
  <c r="E174" i="4"/>
  <c r="E175" i="4"/>
  <c r="E176" i="4"/>
  <c r="E177" i="4"/>
  <c r="E178" i="4"/>
  <c r="E181" i="4"/>
  <c r="E182" i="4"/>
  <c r="E183" i="4"/>
  <c r="E184" i="4"/>
  <c r="E185" i="4"/>
  <c r="E186" i="4"/>
  <c r="E187" i="4"/>
  <c r="E188" i="4"/>
  <c r="E191" i="4"/>
  <c r="E192" i="4"/>
  <c r="E193" i="4"/>
  <c r="E194" i="4"/>
  <c r="E195" i="4"/>
  <c r="E196" i="4"/>
  <c r="E197" i="4"/>
  <c r="E198" i="4"/>
  <c r="E202" i="4"/>
  <c r="E203" i="4"/>
  <c r="E204" i="4"/>
  <c r="E205" i="4"/>
  <c r="E206" i="4"/>
  <c r="E207" i="4"/>
  <c r="E208" i="4"/>
  <c r="E209" i="4"/>
  <c r="E210" i="4"/>
  <c r="E213" i="4"/>
  <c r="E215" i="4"/>
  <c r="E216" i="4"/>
  <c r="E221" i="4"/>
  <c r="E225" i="4"/>
  <c r="E226" i="4"/>
  <c r="E227" i="4"/>
  <c r="E228" i="4"/>
  <c r="E229" i="4"/>
  <c r="E230" i="4"/>
  <c r="E231" i="4"/>
  <c r="E232" i="4"/>
  <c r="E233" i="4"/>
  <c r="E237" i="4"/>
  <c r="E238" i="4"/>
  <c r="E239" i="4"/>
  <c r="E240" i="4"/>
  <c r="E241" i="4"/>
  <c r="E242" i="4"/>
  <c r="E243" i="4"/>
  <c r="E246" i="4"/>
  <c r="E247" i="4"/>
  <c r="E248" i="4"/>
  <c r="E251" i="4"/>
  <c r="E252" i="4"/>
  <c r="E253" i="4"/>
  <c r="E254" i="4"/>
  <c r="E255" i="4"/>
  <c r="E256" i="4"/>
  <c r="E257" i="4"/>
  <c r="E258" i="4"/>
  <c r="E261" i="4"/>
  <c r="E262" i="4"/>
  <c r="E263" i="4"/>
  <c r="E264" i="4"/>
  <c r="E265" i="4"/>
  <c r="E266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4" i="4"/>
  <c r="E285" i="4"/>
  <c r="E286" i="4"/>
  <c r="E287" i="4"/>
  <c r="E290" i="4"/>
  <c r="E291" i="4"/>
  <c r="E293" i="4"/>
  <c r="E294" i="4"/>
  <c r="E295" i="4"/>
  <c r="E296" i="4"/>
  <c r="E299" i="4"/>
  <c r="E300" i="4"/>
  <c r="E301" i="4"/>
  <c r="E302" i="4"/>
  <c r="E305" i="4"/>
  <c r="E306" i="4"/>
  <c r="E307" i="4"/>
  <c r="E308" i="4"/>
  <c r="E309" i="4"/>
  <c r="E311" i="4"/>
  <c r="E312" i="4"/>
  <c r="E320" i="4"/>
  <c r="E321" i="4"/>
  <c r="E322" i="4"/>
  <c r="E325" i="4"/>
  <c r="E326" i="4"/>
  <c r="E330" i="4"/>
  <c r="E332" i="4"/>
  <c r="E333" i="4"/>
  <c r="E334" i="4"/>
  <c r="E335" i="4"/>
  <c r="N57" i="4"/>
  <c r="O15" i="4"/>
  <c r="P15" i="4"/>
  <c r="O16" i="4"/>
  <c r="P16" i="4"/>
  <c r="N268" i="4" l="1"/>
  <c r="N282" i="4"/>
  <c r="N283" i="4"/>
  <c r="N288" i="4"/>
  <c r="N289" i="4"/>
  <c r="N297" i="4"/>
  <c r="N298" i="4"/>
  <c r="N303" i="4"/>
  <c r="N304" i="4"/>
  <c r="N310" i="4"/>
  <c r="N318" i="4"/>
  <c r="N319" i="4"/>
  <c r="G55" i="4" l="1"/>
  <c r="H55" i="4"/>
  <c r="J55" i="4"/>
  <c r="K55" i="4"/>
  <c r="L55" i="4"/>
  <c r="N55" i="4"/>
  <c r="O55" i="4"/>
  <c r="P55" i="4"/>
  <c r="R55" i="4"/>
  <c r="S55" i="4"/>
  <c r="T55" i="4"/>
  <c r="G56" i="4"/>
  <c r="H56" i="4"/>
  <c r="J56" i="4"/>
  <c r="K56" i="4"/>
  <c r="L56" i="4"/>
  <c r="N56" i="4"/>
  <c r="O56" i="4"/>
  <c r="P56" i="4"/>
  <c r="R56" i="4"/>
  <c r="S56" i="4"/>
  <c r="T56" i="4"/>
  <c r="F55" i="4"/>
  <c r="F56" i="4"/>
  <c r="G105" i="4"/>
  <c r="H105" i="4"/>
  <c r="J105" i="4"/>
  <c r="K105" i="4"/>
  <c r="L105" i="4"/>
  <c r="N105" i="4"/>
  <c r="O105" i="4"/>
  <c r="P105" i="4"/>
  <c r="R105" i="4"/>
  <c r="S105" i="4"/>
  <c r="T105" i="4"/>
  <c r="F105" i="4"/>
  <c r="T329" i="4"/>
  <c r="S329" i="4"/>
  <c r="P329" i="4"/>
  <c r="O329" i="4"/>
  <c r="L329" i="4"/>
  <c r="K329" i="4"/>
  <c r="H329" i="4"/>
  <c r="G329" i="4"/>
  <c r="T324" i="4"/>
  <c r="S324" i="4"/>
  <c r="R324" i="4"/>
  <c r="P324" i="4"/>
  <c r="O324" i="4"/>
  <c r="N324" i="4"/>
  <c r="L324" i="4"/>
  <c r="K324" i="4"/>
  <c r="J324" i="4"/>
  <c r="H324" i="4"/>
  <c r="G324" i="4"/>
  <c r="F324" i="4"/>
  <c r="T319" i="4"/>
  <c r="S319" i="4"/>
  <c r="R319" i="4"/>
  <c r="P319" i="4"/>
  <c r="O319" i="4"/>
  <c r="L319" i="4"/>
  <c r="K319" i="4"/>
  <c r="J319" i="4"/>
  <c r="H319" i="4"/>
  <c r="G319" i="4"/>
  <c r="F319" i="4"/>
  <c r="T310" i="4"/>
  <c r="S310" i="4"/>
  <c r="R310" i="4"/>
  <c r="P310" i="4"/>
  <c r="O310" i="4"/>
  <c r="L310" i="4"/>
  <c r="K310" i="4"/>
  <c r="J310" i="4"/>
  <c r="H310" i="4"/>
  <c r="G310" i="4"/>
  <c r="F310" i="4"/>
  <c r="T304" i="4"/>
  <c r="S304" i="4"/>
  <c r="R304" i="4"/>
  <c r="P304" i="4"/>
  <c r="O304" i="4"/>
  <c r="L304" i="4"/>
  <c r="K304" i="4"/>
  <c r="J304" i="4"/>
  <c r="H304" i="4"/>
  <c r="G304" i="4"/>
  <c r="F304" i="4"/>
  <c r="T298" i="4"/>
  <c r="S298" i="4"/>
  <c r="R298" i="4"/>
  <c r="P298" i="4"/>
  <c r="O298" i="4"/>
  <c r="L298" i="4"/>
  <c r="K298" i="4"/>
  <c r="J298" i="4"/>
  <c r="H298" i="4"/>
  <c r="G298" i="4"/>
  <c r="F298" i="4"/>
  <c r="T289" i="4"/>
  <c r="S289" i="4"/>
  <c r="R289" i="4"/>
  <c r="P289" i="4"/>
  <c r="O289" i="4"/>
  <c r="L289" i="4"/>
  <c r="K289" i="4"/>
  <c r="J289" i="4"/>
  <c r="H289" i="4"/>
  <c r="G289" i="4"/>
  <c r="F289" i="4"/>
  <c r="T283" i="4"/>
  <c r="S283" i="4"/>
  <c r="R283" i="4"/>
  <c r="P283" i="4"/>
  <c r="O283" i="4"/>
  <c r="L283" i="4"/>
  <c r="K283" i="4"/>
  <c r="J283" i="4"/>
  <c r="H283" i="4"/>
  <c r="G283" i="4"/>
  <c r="F283" i="4"/>
  <c r="T268" i="4"/>
  <c r="S268" i="4"/>
  <c r="R268" i="4"/>
  <c r="P268" i="4"/>
  <c r="O268" i="4"/>
  <c r="L268" i="4"/>
  <c r="K268" i="4"/>
  <c r="J268" i="4"/>
  <c r="H268" i="4"/>
  <c r="G268" i="4"/>
  <c r="F268" i="4"/>
  <c r="T260" i="4"/>
  <c r="S260" i="4"/>
  <c r="R260" i="4"/>
  <c r="P260" i="4"/>
  <c r="O260" i="4"/>
  <c r="N260" i="4"/>
  <c r="L260" i="4"/>
  <c r="K260" i="4"/>
  <c r="J260" i="4"/>
  <c r="H260" i="4"/>
  <c r="G260" i="4"/>
  <c r="F260" i="4"/>
  <c r="T250" i="4"/>
  <c r="S250" i="4"/>
  <c r="R250" i="4"/>
  <c r="P250" i="4"/>
  <c r="O250" i="4"/>
  <c r="N250" i="4"/>
  <c r="L250" i="4"/>
  <c r="K250" i="4"/>
  <c r="J250" i="4"/>
  <c r="H250" i="4"/>
  <c r="G250" i="4"/>
  <c r="F250" i="4"/>
  <c r="T245" i="4"/>
  <c r="S245" i="4"/>
  <c r="R245" i="4"/>
  <c r="P245" i="4"/>
  <c r="O245" i="4"/>
  <c r="N245" i="4"/>
  <c r="L245" i="4"/>
  <c r="K245" i="4"/>
  <c r="J245" i="4"/>
  <c r="H245" i="4"/>
  <c r="G245" i="4"/>
  <c r="F245" i="4"/>
  <c r="T236" i="4"/>
  <c r="S236" i="4"/>
  <c r="R236" i="4"/>
  <c r="P236" i="4"/>
  <c r="O236" i="4"/>
  <c r="N236" i="4"/>
  <c r="L236" i="4"/>
  <c r="K236" i="4"/>
  <c r="J236" i="4"/>
  <c r="H236" i="4"/>
  <c r="G236" i="4"/>
  <c r="F236" i="4"/>
  <c r="T224" i="4"/>
  <c r="S224" i="4"/>
  <c r="R224" i="4"/>
  <c r="P224" i="4"/>
  <c r="O224" i="4"/>
  <c r="N224" i="4"/>
  <c r="L224" i="4"/>
  <c r="K224" i="4"/>
  <c r="J224" i="4"/>
  <c r="H224" i="4"/>
  <c r="G224" i="4"/>
  <c r="F224" i="4"/>
  <c r="T212" i="4"/>
  <c r="S212" i="4"/>
  <c r="P212" i="4"/>
  <c r="O212" i="4"/>
  <c r="L212" i="4"/>
  <c r="K212" i="4"/>
  <c r="H212" i="4"/>
  <c r="G212" i="4"/>
  <c r="T201" i="4"/>
  <c r="S201" i="4"/>
  <c r="R201" i="4"/>
  <c r="P201" i="4"/>
  <c r="O201" i="4"/>
  <c r="N201" i="4"/>
  <c r="L201" i="4"/>
  <c r="K201" i="4"/>
  <c r="J201" i="4"/>
  <c r="H201" i="4"/>
  <c r="G201" i="4"/>
  <c r="F201" i="4"/>
  <c r="T190" i="4"/>
  <c r="S190" i="4"/>
  <c r="R190" i="4"/>
  <c r="P190" i="4"/>
  <c r="O190" i="4"/>
  <c r="N190" i="4"/>
  <c r="L190" i="4"/>
  <c r="K190" i="4"/>
  <c r="J190" i="4"/>
  <c r="H190" i="4"/>
  <c r="G190" i="4"/>
  <c r="F190" i="4"/>
  <c r="T180" i="4"/>
  <c r="S180" i="4"/>
  <c r="R180" i="4"/>
  <c r="P180" i="4"/>
  <c r="O180" i="4"/>
  <c r="N180" i="4"/>
  <c r="L180" i="4"/>
  <c r="K180" i="4"/>
  <c r="J180" i="4"/>
  <c r="H180" i="4"/>
  <c r="G180" i="4"/>
  <c r="F180" i="4"/>
  <c r="T172" i="4"/>
  <c r="S172" i="4"/>
  <c r="R172" i="4"/>
  <c r="P172" i="4"/>
  <c r="O172" i="4"/>
  <c r="N172" i="4"/>
  <c r="L172" i="4"/>
  <c r="K172" i="4"/>
  <c r="J172" i="4"/>
  <c r="H172" i="4"/>
  <c r="G172" i="4"/>
  <c r="F172" i="4"/>
  <c r="T161" i="4"/>
  <c r="S161" i="4"/>
  <c r="R161" i="4"/>
  <c r="P161" i="4"/>
  <c r="O161" i="4"/>
  <c r="N161" i="4"/>
  <c r="L161" i="4"/>
  <c r="K161" i="4"/>
  <c r="J161" i="4"/>
  <c r="H161" i="4"/>
  <c r="G161" i="4"/>
  <c r="F161" i="4"/>
  <c r="T156" i="4"/>
  <c r="S156" i="4"/>
  <c r="R156" i="4"/>
  <c r="P156" i="4"/>
  <c r="O156" i="4"/>
  <c r="N156" i="4"/>
  <c r="L156" i="4"/>
  <c r="K156" i="4"/>
  <c r="J156" i="4"/>
  <c r="H156" i="4"/>
  <c r="G156" i="4"/>
  <c r="F156" i="4"/>
  <c r="T152" i="4"/>
  <c r="S152" i="4"/>
  <c r="R152" i="4"/>
  <c r="P152" i="4"/>
  <c r="O152" i="4"/>
  <c r="N152" i="4"/>
  <c r="L152" i="4"/>
  <c r="K152" i="4"/>
  <c r="J152" i="4"/>
  <c r="H152" i="4"/>
  <c r="G152" i="4"/>
  <c r="F152" i="4"/>
  <c r="T145" i="4"/>
  <c r="S145" i="4"/>
  <c r="R145" i="4"/>
  <c r="P145" i="4"/>
  <c r="O145" i="4"/>
  <c r="N145" i="4"/>
  <c r="L145" i="4"/>
  <c r="K145" i="4"/>
  <c r="J145" i="4"/>
  <c r="H145" i="4"/>
  <c r="G145" i="4"/>
  <c r="F145" i="4"/>
  <c r="T136" i="4"/>
  <c r="S136" i="4"/>
  <c r="R136" i="4"/>
  <c r="P136" i="4"/>
  <c r="O136" i="4"/>
  <c r="N136" i="4"/>
  <c r="L136" i="4"/>
  <c r="K136" i="4"/>
  <c r="J136" i="4"/>
  <c r="H136" i="4"/>
  <c r="G136" i="4"/>
  <c r="F136" i="4"/>
  <c r="T126" i="4"/>
  <c r="S126" i="4"/>
  <c r="R126" i="4"/>
  <c r="P126" i="4"/>
  <c r="O126" i="4"/>
  <c r="N126" i="4"/>
  <c r="L126" i="4"/>
  <c r="K126" i="4"/>
  <c r="J126" i="4"/>
  <c r="H126" i="4"/>
  <c r="G126" i="4"/>
  <c r="F126" i="4"/>
  <c r="T116" i="4"/>
  <c r="S116" i="4"/>
  <c r="R116" i="4"/>
  <c r="P116" i="4"/>
  <c r="O116" i="4"/>
  <c r="N116" i="4"/>
  <c r="L116" i="4"/>
  <c r="K116" i="4"/>
  <c r="J116" i="4"/>
  <c r="H116" i="4"/>
  <c r="G116" i="4"/>
  <c r="F116" i="4"/>
  <c r="T108" i="4"/>
  <c r="S108" i="4"/>
  <c r="R108" i="4"/>
  <c r="P108" i="4"/>
  <c r="O108" i="4"/>
  <c r="N108" i="4"/>
  <c r="L108" i="4"/>
  <c r="K108" i="4"/>
  <c r="J108" i="4"/>
  <c r="H108" i="4"/>
  <c r="G108" i="4"/>
  <c r="F108" i="4"/>
  <c r="T96" i="4"/>
  <c r="S96" i="4"/>
  <c r="R96" i="4"/>
  <c r="P96" i="4"/>
  <c r="O96" i="4"/>
  <c r="N96" i="4"/>
  <c r="L96" i="4"/>
  <c r="K96" i="4"/>
  <c r="J96" i="4"/>
  <c r="H96" i="4"/>
  <c r="G96" i="4"/>
  <c r="F96" i="4"/>
  <c r="T78" i="4"/>
  <c r="S78" i="4"/>
  <c r="R78" i="4"/>
  <c r="P78" i="4"/>
  <c r="O78" i="4"/>
  <c r="N78" i="4"/>
  <c r="L78" i="4"/>
  <c r="K78" i="4"/>
  <c r="J78" i="4"/>
  <c r="H78" i="4"/>
  <c r="G78" i="4"/>
  <c r="F78" i="4"/>
  <c r="T64" i="4"/>
  <c r="S64" i="4"/>
  <c r="R64" i="4"/>
  <c r="P64" i="4"/>
  <c r="O64" i="4"/>
  <c r="N64" i="4"/>
  <c r="L64" i="4"/>
  <c r="K64" i="4"/>
  <c r="J64" i="4"/>
  <c r="H64" i="4"/>
  <c r="G64" i="4"/>
  <c r="F64" i="4"/>
  <c r="G58" i="4"/>
  <c r="H58" i="4"/>
  <c r="H54" i="4" s="1"/>
  <c r="J58" i="4"/>
  <c r="K58" i="4"/>
  <c r="K54" i="4" s="1"/>
  <c r="L58" i="4"/>
  <c r="N58" i="4"/>
  <c r="O58" i="4"/>
  <c r="P58" i="4"/>
  <c r="P54" i="4" s="1"/>
  <c r="R58" i="4"/>
  <c r="S58" i="4"/>
  <c r="S54" i="4" s="1"/>
  <c r="T58" i="4"/>
  <c r="F58" i="4"/>
  <c r="F54" i="4" s="1"/>
  <c r="M283" i="4" l="1"/>
  <c r="T54" i="4"/>
  <c r="O54" i="4"/>
  <c r="J54" i="4"/>
  <c r="L54" i="4"/>
  <c r="E298" i="4"/>
  <c r="E324" i="4"/>
  <c r="M268" i="4"/>
  <c r="E289" i="4"/>
  <c r="M304" i="4"/>
  <c r="E319" i="4"/>
  <c r="R54" i="4"/>
  <c r="G54" i="4"/>
  <c r="E54" i="4" s="1"/>
  <c r="M310" i="4"/>
  <c r="E283" i="4"/>
  <c r="E310" i="4"/>
  <c r="P11" i="4"/>
  <c r="E64" i="4"/>
  <c r="E78" i="4"/>
  <c r="E96" i="4"/>
  <c r="E108" i="4"/>
  <c r="E116" i="4"/>
  <c r="E126" i="4"/>
  <c r="E136" i="4"/>
  <c r="E145" i="4"/>
  <c r="E152" i="4"/>
  <c r="E156" i="4"/>
  <c r="E161" i="4"/>
  <c r="E172" i="4"/>
  <c r="E180" i="4"/>
  <c r="E190" i="4"/>
  <c r="E201" i="4"/>
  <c r="E224" i="4"/>
  <c r="E236" i="4"/>
  <c r="E245" i="4"/>
  <c r="E250" i="4"/>
  <c r="E260" i="4"/>
  <c r="E268" i="4"/>
  <c r="Q268" i="4"/>
  <c r="M289" i="4"/>
  <c r="I298" i="4"/>
  <c r="M298" i="4"/>
  <c r="E304" i="4"/>
  <c r="Q304" i="4"/>
  <c r="M319" i="4"/>
  <c r="I324" i="4"/>
  <c r="M55" i="4"/>
  <c r="O11" i="4"/>
  <c r="I56" i="4"/>
  <c r="E55" i="4"/>
  <c r="I58" i="4"/>
  <c r="Q64" i="4"/>
  <c r="Q78" i="4"/>
  <c r="Q96" i="4"/>
  <c r="Q108" i="4"/>
  <c r="Q116" i="4"/>
  <c r="Q126" i="4"/>
  <c r="Q136" i="4"/>
  <c r="Q145" i="4"/>
  <c r="Q152" i="4"/>
  <c r="Q156" i="4"/>
  <c r="Q161" i="4"/>
  <c r="Q172" i="4"/>
  <c r="Q180" i="4"/>
  <c r="Q190" i="4"/>
  <c r="Q201" i="4"/>
  <c r="Q224" i="4"/>
  <c r="Q236" i="4"/>
  <c r="Q245" i="4"/>
  <c r="Q250" i="4"/>
  <c r="Q260" i="4"/>
  <c r="I289" i="4"/>
  <c r="Q298" i="4"/>
  <c r="I319" i="4"/>
  <c r="I105" i="4"/>
  <c r="E56" i="4"/>
  <c r="M56" i="4"/>
  <c r="Q55" i="4"/>
  <c r="M58" i="4"/>
  <c r="M64" i="4"/>
  <c r="M78" i="4"/>
  <c r="M96" i="4"/>
  <c r="M108" i="4"/>
  <c r="M116" i="4"/>
  <c r="M126" i="4"/>
  <c r="M136" i="4"/>
  <c r="M145" i="4"/>
  <c r="M152" i="4"/>
  <c r="M156" i="4"/>
  <c r="M161" i="4"/>
  <c r="M172" i="4"/>
  <c r="M180" i="4"/>
  <c r="M190" i="4"/>
  <c r="M201" i="4"/>
  <c r="M224" i="4"/>
  <c r="M236" i="4"/>
  <c r="M245" i="4"/>
  <c r="M250" i="4"/>
  <c r="M260" i="4"/>
  <c r="I283" i="4"/>
  <c r="Q289" i="4"/>
  <c r="I310" i="4"/>
  <c r="Q319" i="4"/>
  <c r="Q324" i="4"/>
  <c r="M105" i="4"/>
  <c r="Q56" i="4"/>
  <c r="Q58" i="4"/>
  <c r="E58" i="4"/>
  <c r="I64" i="4"/>
  <c r="I78" i="4"/>
  <c r="I96" i="4"/>
  <c r="I108" i="4"/>
  <c r="I116" i="4"/>
  <c r="I126" i="4"/>
  <c r="I136" i="4"/>
  <c r="I145" i="4"/>
  <c r="I152" i="4"/>
  <c r="I156" i="4"/>
  <c r="I161" i="4"/>
  <c r="I172" i="4"/>
  <c r="I180" i="4"/>
  <c r="I190" i="4"/>
  <c r="I201" i="4"/>
  <c r="I224" i="4"/>
  <c r="I236" i="4"/>
  <c r="I245" i="4"/>
  <c r="I250" i="4"/>
  <c r="I260" i="4"/>
  <c r="I268" i="4"/>
  <c r="Q283" i="4"/>
  <c r="I304" i="4"/>
  <c r="Q310" i="4"/>
  <c r="M324" i="4"/>
  <c r="E105" i="4"/>
  <c r="Q105" i="4"/>
  <c r="I55" i="4"/>
  <c r="N54" i="4"/>
  <c r="M54" i="4" l="1"/>
  <c r="Q54" i="4"/>
  <c r="I54" i="4"/>
  <c r="G222" i="4"/>
  <c r="H222" i="4"/>
  <c r="J222" i="4"/>
  <c r="K222" i="4"/>
  <c r="L222" i="4"/>
  <c r="N222" i="4"/>
  <c r="O222" i="4"/>
  <c r="P222" i="4"/>
  <c r="R222" i="4"/>
  <c r="S222" i="4"/>
  <c r="T222" i="4"/>
  <c r="F222" i="4"/>
  <c r="F220" i="4" s="1"/>
  <c r="G200" i="4"/>
  <c r="H200" i="4"/>
  <c r="J200" i="4"/>
  <c r="N200" i="4"/>
  <c r="R200" i="4"/>
  <c r="S200" i="4"/>
  <c r="T200" i="4"/>
  <c r="F200" i="4"/>
  <c r="F211" i="4"/>
  <c r="G211" i="4"/>
  <c r="H211" i="4"/>
  <c r="J211" i="4"/>
  <c r="K211" i="4"/>
  <c r="L211" i="4"/>
  <c r="N211" i="4"/>
  <c r="O211" i="4"/>
  <c r="P211" i="4"/>
  <c r="R211" i="4"/>
  <c r="I211" i="4" l="1"/>
  <c r="E211" i="4"/>
  <c r="E200" i="4"/>
  <c r="E222" i="4"/>
  <c r="I222" i="4"/>
  <c r="M200" i="4"/>
  <c r="M222" i="4"/>
  <c r="M211" i="4"/>
  <c r="I200" i="4"/>
  <c r="Q200" i="4"/>
  <c r="Q222" i="4"/>
  <c r="K220" i="4"/>
  <c r="T220" i="4"/>
  <c r="O220" i="4"/>
  <c r="J220" i="4"/>
  <c r="S220" i="4"/>
  <c r="H220" i="4"/>
  <c r="P220" i="4"/>
  <c r="R220" i="4"/>
  <c r="L220" i="4"/>
  <c r="G220" i="4"/>
  <c r="E220" i="4" s="1"/>
  <c r="N220" i="4"/>
  <c r="Q220" i="4" l="1"/>
  <c r="I220" i="4"/>
  <c r="M220" i="4"/>
  <c r="T155" i="4" l="1"/>
  <c r="S155" i="4"/>
  <c r="P155" i="4"/>
  <c r="O155" i="4"/>
  <c r="L155" i="4"/>
  <c r="K155" i="4"/>
  <c r="H155" i="4"/>
  <c r="G155" i="4"/>
  <c r="T144" i="4"/>
  <c r="S144" i="4"/>
  <c r="R144" i="4"/>
  <c r="P144" i="4"/>
  <c r="O144" i="4"/>
  <c r="N144" i="4"/>
  <c r="L144" i="4"/>
  <c r="K144" i="4"/>
  <c r="J144" i="4"/>
  <c r="H144" i="4"/>
  <c r="G144" i="4"/>
  <c r="F144" i="4"/>
  <c r="T135" i="4"/>
  <c r="S135" i="4"/>
  <c r="R135" i="4"/>
  <c r="P135" i="4"/>
  <c r="O135" i="4"/>
  <c r="N135" i="4"/>
  <c r="L135" i="4"/>
  <c r="K135" i="4"/>
  <c r="J135" i="4"/>
  <c r="H135" i="4"/>
  <c r="G135" i="4"/>
  <c r="F135" i="4"/>
  <c r="T125" i="4"/>
  <c r="S125" i="4"/>
  <c r="P125" i="4"/>
  <c r="O125" i="4"/>
  <c r="L125" i="4"/>
  <c r="K125" i="4"/>
  <c r="H125" i="4"/>
  <c r="G125" i="4"/>
  <c r="T115" i="4"/>
  <c r="S115" i="4"/>
  <c r="P115" i="4"/>
  <c r="O115" i="4"/>
  <c r="L115" i="4"/>
  <c r="K115" i="4"/>
  <c r="H115" i="4"/>
  <c r="G115" i="4"/>
  <c r="E115" i="4" l="1"/>
  <c r="M125" i="4"/>
  <c r="M135" i="4"/>
  <c r="M144" i="4"/>
  <c r="M155" i="4"/>
  <c r="M115" i="4"/>
  <c r="E155" i="4"/>
  <c r="Q115" i="4"/>
  <c r="E125" i="4"/>
  <c r="Q125" i="4"/>
  <c r="E135" i="4"/>
  <c r="Q135" i="4"/>
  <c r="E144" i="4"/>
  <c r="Q144" i="4"/>
  <c r="Q155" i="4"/>
  <c r="I115" i="4"/>
  <c r="I125" i="4"/>
  <c r="I135" i="4"/>
  <c r="I144" i="4"/>
  <c r="I155" i="4"/>
  <c r="T32" i="4"/>
  <c r="T16" i="4" l="1"/>
  <c r="S16" i="4"/>
  <c r="R16" i="4"/>
  <c r="N16" i="4"/>
  <c r="M16" i="4" s="1"/>
  <c r="L16" i="4"/>
  <c r="J16" i="4"/>
  <c r="H16" i="4"/>
  <c r="F16" i="4"/>
  <c r="T15" i="4"/>
  <c r="T11" i="4" s="1"/>
  <c r="S15" i="4"/>
  <c r="S11" i="4" s="1"/>
  <c r="R15" i="4"/>
  <c r="N15" i="4"/>
  <c r="L15" i="4"/>
  <c r="L11" i="4" s="1"/>
  <c r="K15" i="4"/>
  <c r="K11" i="4" s="1"/>
  <c r="J15" i="4"/>
  <c r="H15" i="4"/>
  <c r="H11" i="4" s="1"/>
  <c r="G15" i="4"/>
  <c r="G11" i="4" s="1"/>
  <c r="F15" i="4"/>
  <c r="E15" i="4" l="1"/>
  <c r="F11" i="4"/>
  <c r="E11" i="4" s="1"/>
  <c r="I16" i="4"/>
  <c r="Q16" i="4"/>
  <c r="M15" i="4"/>
  <c r="N11" i="4"/>
  <c r="M11" i="4" s="1"/>
  <c r="E16" i="4"/>
  <c r="I15" i="4"/>
  <c r="J11" i="4"/>
  <c r="I11" i="4" s="1"/>
  <c r="Q15" i="4"/>
  <c r="R11" i="4"/>
  <c r="Q11" i="4" s="1"/>
  <c r="R212" i="4" l="1"/>
  <c r="Q212" i="4" s="1"/>
  <c r="Q214" i="4"/>
  <c r="F212" i="4"/>
  <c r="E212" i="4" s="1"/>
  <c r="E214" i="4"/>
  <c r="J212" i="4"/>
  <c r="I212" i="4" s="1"/>
  <c r="I214" i="4"/>
  <c r="N212" i="4"/>
  <c r="M212" i="4" s="1"/>
  <c r="M214" i="4"/>
  <c r="G114" i="4"/>
  <c r="H114" i="4"/>
  <c r="J114" i="4"/>
  <c r="K114" i="4"/>
  <c r="L114" i="4"/>
  <c r="N114" i="4"/>
  <c r="O114" i="4"/>
  <c r="P114" i="4"/>
  <c r="R114" i="4"/>
  <c r="S114" i="4"/>
  <c r="T114" i="4"/>
  <c r="F114" i="4"/>
  <c r="R331" i="4"/>
  <c r="N331" i="4"/>
  <c r="J331" i="4"/>
  <c r="F331" i="4"/>
  <c r="J57" i="4"/>
  <c r="Q331" i="4" l="1"/>
  <c r="R329" i="4"/>
  <c r="Q329" i="4" s="1"/>
  <c r="E331" i="4"/>
  <c r="F329" i="4"/>
  <c r="E329" i="4" s="1"/>
  <c r="I331" i="4"/>
  <c r="J329" i="4"/>
  <c r="I329" i="4" s="1"/>
  <c r="M331" i="4"/>
  <c r="N329" i="4"/>
  <c r="M329" i="4" s="1"/>
  <c r="F112" i="4"/>
  <c r="E114" i="4"/>
  <c r="F106" i="4"/>
  <c r="K112" i="4"/>
  <c r="K104" i="4" s="1"/>
  <c r="K106" i="4"/>
  <c r="K12" i="4" s="1"/>
  <c r="T112" i="4"/>
  <c r="T104" i="4" s="1"/>
  <c r="T106" i="4"/>
  <c r="T12" i="4" s="1"/>
  <c r="O112" i="4"/>
  <c r="O104" i="4" s="1"/>
  <c r="O106" i="4"/>
  <c r="O12" i="4" s="1"/>
  <c r="J112" i="4"/>
  <c r="I114" i="4"/>
  <c r="J106" i="4"/>
  <c r="S112" i="4"/>
  <c r="S104" i="4" s="1"/>
  <c r="S106" i="4"/>
  <c r="S12" i="4" s="1"/>
  <c r="N112" i="4"/>
  <c r="M114" i="4"/>
  <c r="N106" i="4"/>
  <c r="H112" i="4"/>
  <c r="H104" i="4" s="1"/>
  <c r="H106" i="4"/>
  <c r="H12" i="4" s="1"/>
  <c r="P112" i="4"/>
  <c r="P104" i="4" s="1"/>
  <c r="P106" i="4"/>
  <c r="P12" i="4" s="1"/>
  <c r="R112" i="4"/>
  <c r="Q114" i="4"/>
  <c r="R106" i="4"/>
  <c r="L112" i="4"/>
  <c r="L104" i="4" s="1"/>
  <c r="L106" i="4"/>
  <c r="L12" i="4" s="1"/>
  <c r="G112" i="4"/>
  <c r="G104" i="4" s="1"/>
  <c r="G106" i="4"/>
  <c r="G12" i="4" s="1"/>
  <c r="T49" i="4"/>
  <c r="S49" i="4"/>
  <c r="R49" i="4"/>
  <c r="P49" i="4"/>
  <c r="O49" i="4"/>
  <c r="N49" i="4"/>
  <c r="L49" i="4"/>
  <c r="K49" i="4"/>
  <c r="J49" i="4"/>
  <c r="H49" i="4"/>
  <c r="G49" i="4"/>
  <c r="F49" i="4"/>
  <c r="T44" i="4"/>
  <c r="S44" i="4"/>
  <c r="R44" i="4"/>
  <c r="P44" i="4"/>
  <c r="O44" i="4"/>
  <c r="N44" i="4"/>
  <c r="L44" i="4"/>
  <c r="K44" i="4"/>
  <c r="J44" i="4"/>
  <c r="H44" i="4"/>
  <c r="G44" i="4"/>
  <c r="F44" i="4"/>
  <c r="M44" i="4" l="1"/>
  <c r="M49" i="4"/>
  <c r="E44" i="4"/>
  <c r="E49" i="4"/>
  <c r="J12" i="4"/>
  <c r="I12" i="4" s="1"/>
  <c r="I106" i="4"/>
  <c r="I44" i="4"/>
  <c r="I49" i="4"/>
  <c r="M112" i="4"/>
  <c r="N104" i="4"/>
  <c r="E106" i="4"/>
  <c r="F12" i="4"/>
  <c r="E12" i="4" s="1"/>
  <c r="Q112" i="4"/>
  <c r="R104" i="4"/>
  <c r="R12" i="4"/>
  <c r="Q12" i="4" s="1"/>
  <c r="Q106" i="4"/>
  <c r="I112" i="4"/>
  <c r="J104" i="4"/>
  <c r="Q44" i="4"/>
  <c r="Q49" i="4"/>
  <c r="N12" i="4"/>
  <c r="M12" i="4" s="1"/>
  <c r="M106" i="4"/>
  <c r="E112" i="4"/>
  <c r="F104" i="4"/>
  <c r="T37" i="4"/>
  <c r="S37" i="4"/>
  <c r="R37" i="4"/>
  <c r="P37" i="4"/>
  <c r="O37" i="4"/>
  <c r="N37" i="4"/>
  <c r="L37" i="4"/>
  <c r="K37" i="4"/>
  <c r="J37" i="4"/>
  <c r="G37" i="4"/>
  <c r="H37" i="4"/>
  <c r="F37" i="4"/>
  <c r="E37" i="4" l="1"/>
  <c r="I37" i="4"/>
  <c r="E104" i="4"/>
  <c r="Q37" i="4"/>
  <c r="I104" i="4"/>
  <c r="M37" i="4"/>
  <c r="Q104" i="4"/>
  <c r="M104" i="4"/>
  <c r="S32" i="4"/>
  <c r="O32" i="4"/>
  <c r="P32" i="4"/>
  <c r="R32" i="4"/>
  <c r="Q32" i="4" s="1"/>
  <c r="N32" i="4"/>
  <c r="K32" i="4"/>
  <c r="L32" i="4"/>
  <c r="J32" i="4"/>
  <c r="G32" i="4"/>
  <c r="H32" i="4"/>
  <c r="F32" i="4"/>
  <c r="I32" i="4" l="1"/>
  <c r="E32" i="4"/>
  <c r="M32" i="4"/>
  <c r="F17" i="4"/>
  <c r="S25" i="4"/>
  <c r="T25" i="4"/>
  <c r="R25" i="4"/>
  <c r="O25" i="4"/>
  <c r="P25" i="4"/>
  <c r="N25" i="4"/>
  <c r="K25" i="4"/>
  <c r="L25" i="4"/>
  <c r="J25" i="4"/>
  <c r="G25" i="4"/>
  <c r="H25" i="4"/>
  <c r="F25" i="4"/>
  <c r="G17" i="4"/>
  <c r="H17" i="4"/>
  <c r="G18" i="4"/>
  <c r="H18" i="4"/>
  <c r="J18" i="4"/>
  <c r="K18" i="4"/>
  <c r="L18" i="4"/>
  <c r="N18" i="4"/>
  <c r="O18" i="4"/>
  <c r="P18" i="4"/>
  <c r="R18" i="4"/>
  <c r="S18" i="4"/>
  <c r="T18" i="4"/>
  <c r="F18" i="4"/>
  <c r="K223" i="4"/>
  <c r="L223" i="4"/>
  <c r="P14" i="4" l="1"/>
  <c r="P10" i="4" s="1"/>
  <c r="E25" i="4"/>
  <c r="M18" i="4"/>
  <c r="E17" i="4"/>
  <c r="M25" i="4"/>
  <c r="O14" i="4"/>
  <c r="O10" i="4" s="1"/>
  <c r="J14" i="4"/>
  <c r="I18" i="4"/>
  <c r="I25" i="4"/>
  <c r="I223" i="4"/>
  <c r="Q18" i="4"/>
  <c r="E18" i="4"/>
  <c r="Q25" i="4"/>
  <c r="H14" i="4"/>
  <c r="H10" i="4" s="1"/>
  <c r="F14" i="4"/>
  <c r="N14" i="4"/>
  <c r="L14" i="4"/>
  <c r="L10" i="4" s="1"/>
  <c r="R14" i="4"/>
  <c r="G14" i="4"/>
  <c r="G10" i="4" s="1"/>
  <c r="S14" i="4"/>
  <c r="S10" i="4" s="1"/>
  <c r="K14" i="4"/>
  <c r="K10" i="4" s="1"/>
  <c r="T14" i="4"/>
  <c r="T10" i="4" s="1"/>
  <c r="M14" i="4" l="1"/>
  <c r="N10" i="4"/>
  <c r="M10" i="4" s="1"/>
  <c r="E14" i="4"/>
  <c r="F10" i="4"/>
  <c r="E10" i="4" s="1"/>
  <c r="I14" i="4"/>
  <c r="J10" i="4"/>
  <c r="I10" i="4" s="1"/>
  <c r="Q14" i="4"/>
  <c r="R10" i="4"/>
  <c r="Q10" i="4" s="1"/>
  <c r="F160" i="4"/>
  <c r="G318" i="4" l="1"/>
  <c r="H318" i="4"/>
  <c r="T303" i="4"/>
  <c r="S303" i="4"/>
  <c r="R303" i="4"/>
  <c r="P303" i="4"/>
  <c r="O303" i="4"/>
  <c r="L303" i="4"/>
  <c r="K303" i="4"/>
  <c r="J303" i="4"/>
  <c r="G303" i="4"/>
  <c r="H303" i="4"/>
  <c r="F303" i="4"/>
  <c r="T297" i="4"/>
  <c r="S297" i="4"/>
  <c r="R297" i="4"/>
  <c r="P297" i="4"/>
  <c r="O297" i="4"/>
  <c r="L297" i="4"/>
  <c r="K297" i="4"/>
  <c r="J297" i="4"/>
  <c r="H297" i="4"/>
  <c r="G297" i="4"/>
  <c r="F297" i="4"/>
  <c r="T288" i="4"/>
  <c r="S288" i="4"/>
  <c r="R288" i="4"/>
  <c r="P288" i="4"/>
  <c r="O288" i="4"/>
  <c r="L288" i="4"/>
  <c r="K288" i="4"/>
  <c r="J288" i="4"/>
  <c r="G288" i="4"/>
  <c r="H288" i="4"/>
  <c r="F288" i="4"/>
  <c r="T282" i="4"/>
  <c r="S282" i="4"/>
  <c r="R282" i="4"/>
  <c r="P282" i="4"/>
  <c r="O282" i="4"/>
  <c r="L282" i="4"/>
  <c r="K282" i="4"/>
  <c r="J282" i="4"/>
  <c r="G282" i="4"/>
  <c r="H282" i="4"/>
  <c r="F282" i="4"/>
  <c r="T267" i="4"/>
  <c r="S267" i="4"/>
  <c r="R267" i="4"/>
  <c r="P267" i="4"/>
  <c r="O267" i="4"/>
  <c r="N267" i="4"/>
  <c r="L267" i="4"/>
  <c r="K267" i="4"/>
  <c r="J267" i="4"/>
  <c r="G267" i="4"/>
  <c r="H267" i="4"/>
  <c r="F267" i="4"/>
  <c r="T259" i="4"/>
  <c r="S259" i="4"/>
  <c r="R259" i="4"/>
  <c r="P259" i="4"/>
  <c r="O259" i="4"/>
  <c r="N259" i="4"/>
  <c r="L259" i="4"/>
  <c r="K259" i="4"/>
  <c r="J259" i="4"/>
  <c r="G259" i="4"/>
  <c r="H259" i="4"/>
  <c r="F259" i="4"/>
  <c r="T249" i="4"/>
  <c r="S249" i="4"/>
  <c r="R249" i="4"/>
  <c r="P249" i="4"/>
  <c r="O249" i="4"/>
  <c r="N249" i="4"/>
  <c r="L249" i="4"/>
  <c r="K249" i="4"/>
  <c r="J249" i="4"/>
  <c r="G249" i="4"/>
  <c r="H249" i="4"/>
  <c r="F249" i="4"/>
  <c r="T244" i="4"/>
  <c r="S244" i="4"/>
  <c r="R244" i="4"/>
  <c r="P244" i="4"/>
  <c r="O244" i="4"/>
  <c r="N244" i="4"/>
  <c r="L244" i="4"/>
  <c r="K244" i="4"/>
  <c r="J244" i="4"/>
  <c r="G244" i="4"/>
  <c r="H244" i="4"/>
  <c r="T235" i="4"/>
  <c r="S235" i="4"/>
  <c r="R235" i="4"/>
  <c r="P235" i="4"/>
  <c r="O235" i="4"/>
  <c r="N235" i="4"/>
  <c r="L235" i="4"/>
  <c r="K235" i="4"/>
  <c r="J235" i="4"/>
  <c r="G235" i="4"/>
  <c r="H235" i="4"/>
  <c r="F235" i="4"/>
  <c r="T223" i="4"/>
  <c r="S223" i="4"/>
  <c r="P223" i="4"/>
  <c r="O223" i="4"/>
  <c r="G223" i="4"/>
  <c r="H223" i="4"/>
  <c r="T211" i="4"/>
  <c r="S211" i="4"/>
  <c r="T189" i="4"/>
  <c r="S189" i="4"/>
  <c r="P189" i="4"/>
  <c r="O189" i="4"/>
  <c r="L189" i="4"/>
  <c r="K189" i="4"/>
  <c r="R179" i="4"/>
  <c r="N179" i="4"/>
  <c r="L179" i="4"/>
  <c r="K179" i="4"/>
  <c r="J179" i="4"/>
  <c r="G179" i="4"/>
  <c r="H179" i="4"/>
  <c r="F179" i="4"/>
  <c r="G171" i="4"/>
  <c r="H171" i="4"/>
  <c r="J171" i="4"/>
  <c r="K171" i="4"/>
  <c r="L171" i="4"/>
  <c r="N171" i="4"/>
  <c r="O171" i="4"/>
  <c r="P171" i="4"/>
  <c r="R171" i="4"/>
  <c r="S171" i="4"/>
  <c r="T171" i="4"/>
  <c r="F171" i="4"/>
  <c r="G160" i="4"/>
  <c r="H160" i="4"/>
  <c r="J160" i="4"/>
  <c r="K160" i="4"/>
  <c r="L160" i="4"/>
  <c r="N160" i="4"/>
  <c r="O160" i="4"/>
  <c r="P160" i="4"/>
  <c r="R160" i="4"/>
  <c r="S160" i="4"/>
  <c r="T160" i="4"/>
  <c r="S63" i="4"/>
  <c r="T63" i="4"/>
  <c r="O63" i="4"/>
  <c r="P63" i="4"/>
  <c r="K63" i="4"/>
  <c r="L63" i="4"/>
  <c r="G63" i="4"/>
  <c r="H63" i="4"/>
  <c r="T57" i="4"/>
  <c r="S57" i="4"/>
  <c r="R57" i="4"/>
  <c r="P57" i="4"/>
  <c r="O57" i="4"/>
  <c r="L57" i="4"/>
  <c r="K57" i="4"/>
  <c r="G57" i="4"/>
  <c r="H57" i="4"/>
  <c r="F57" i="4"/>
  <c r="J17" i="4"/>
  <c r="S48" i="4"/>
  <c r="R48" i="4"/>
  <c r="O48" i="4"/>
  <c r="N48" i="4"/>
  <c r="K48" i="4"/>
  <c r="J48" i="4"/>
  <c r="G48" i="4"/>
  <c r="H48" i="4"/>
  <c r="F48" i="4"/>
  <c r="G43" i="4"/>
  <c r="H43" i="4"/>
  <c r="F43" i="4"/>
  <c r="K43" i="4"/>
  <c r="J43" i="4"/>
  <c r="O43" i="4"/>
  <c r="N43" i="4"/>
  <c r="S43" i="4"/>
  <c r="R43" i="4"/>
  <c r="S36" i="4"/>
  <c r="T36" i="4"/>
  <c r="R36" i="4"/>
  <c r="O36" i="4"/>
  <c r="P36" i="4"/>
  <c r="N36" i="4"/>
  <c r="K36" i="4"/>
  <c r="L36" i="4"/>
  <c r="J36" i="4"/>
  <c r="G36" i="4"/>
  <c r="H36" i="4"/>
  <c r="F36" i="4"/>
  <c r="N31" i="4"/>
  <c r="O31" i="4"/>
  <c r="P31" i="4"/>
  <c r="R31" i="4"/>
  <c r="S31" i="4"/>
  <c r="T31" i="4"/>
  <c r="K31" i="4"/>
  <c r="L31" i="4"/>
  <c r="J31" i="4"/>
  <c r="O24" i="4"/>
  <c r="P24" i="4"/>
  <c r="N24" i="4"/>
  <c r="K24" i="4"/>
  <c r="L24" i="4"/>
  <c r="J24" i="4"/>
  <c r="S17" i="4"/>
  <c r="T17" i="4"/>
  <c r="R17" i="4"/>
  <c r="O17" i="4"/>
  <c r="P17" i="4"/>
  <c r="N17" i="4"/>
  <c r="K17" i="4"/>
  <c r="L17" i="4"/>
  <c r="M17" i="4" l="1"/>
  <c r="I31" i="4"/>
  <c r="I36" i="4"/>
  <c r="M43" i="4"/>
  <c r="I48" i="4"/>
  <c r="E63" i="4"/>
  <c r="Q189" i="4"/>
  <c r="M223" i="4"/>
  <c r="M235" i="4"/>
  <c r="I244" i="4"/>
  <c r="I249" i="4"/>
  <c r="I259" i="4"/>
  <c r="I267" i="4"/>
  <c r="I282" i="4"/>
  <c r="E288" i="4"/>
  <c r="Q288" i="4"/>
  <c r="M303" i="4"/>
  <c r="Q17" i="4"/>
  <c r="M36" i="4"/>
  <c r="I43" i="4"/>
  <c r="M48" i="4"/>
  <c r="E179" i="4"/>
  <c r="E189" i="4"/>
  <c r="Q211" i="4"/>
  <c r="Q223" i="4"/>
  <c r="Q235" i="4"/>
  <c r="M244" i="4"/>
  <c r="M249" i="4"/>
  <c r="M259" i="4"/>
  <c r="M267" i="4"/>
  <c r="M282" i="4"/>
  <c r="I288" i="4"/>
  <c r="E297" i="4"/>
  <c r="Q297" i="4"/>
  <c r="E36" i="4"/>
  <c r="E48" i="4"/>
  <c r="E223" i="4"/>
  <c r="E249" i="4"/>
  <c r="E259" i="4"/>
  <c r="E267" i="4"/>
  <c r="E282" i="4"/>
  <c r="E43" i="4"/>
  <c r="E57" i="4"/>
  <c r="E160" i="4"/>
  <c r="E171" i="4"/>
  <c r="E235" i="4"/>
  <c r="E303" i="4"/>
  <c r="M57" i="4"/>
  <c r="I160" i="4"/>
  <c r="I171" i="4"/>
  <c r="M24" i="4"/>
  <c r="Q31" i="4"/>
  <c r="Q43" i="4"/>
  <c r="I17" i="4"/>
  <c r="I57" i="4"/>
  <c r="Q57" i="4"/>
  <c r="Q63" i="4"/>
  <c r="N111" i="4"/>
  <c r="M160" i="4"/>
  <c r="M171" i="4"/>
  <c r="M189" i="4"/>
  <c r="I235" i="4"/>
  <c r="Q282" i="4"/>
  <c r="M297" i="4"/>
  <c r="I303" i="4"/>
  <c r="I63" i="4"/>
  <c r="M31" i="4"/>
  <c r="M63" i="4"/>
  <c r="I24" i="4"/>
  <c r="Q36" i="4"/>
  <c r="Q48" i="4"/>
  <c r="Q160" i="4"/>
  <c r="Q171" i="4"/>
  <c r="I179" i="4"/>
  <c r="I189" i="4"/>
  <c r="Q244" i="4"/>
  <c r="Q249" i="4"/>
  <c r="Q259" i="4"/>
  <c r="Q267" i="4"/>
  <c r="M288" i="4"/>
  <c r="I297" i="4"/>
  <c r="Q303" i="4"/>
  <c r="O219" i="4"/>
  <c r="T219" i="4"/>
  <c r="J219" i="4"/>
  <c r="N219" i="4"/>
  <c r="S219" i="4"/>
  <c r="H219" i="4"/>
  <c r="P219" i="4"/>
  <c r="K219" i="4"/>
  <c r="O13" i="4"/>
  <c r="G219" i="4"/>
  <c r="R219" i="4"/>
  <c r="L219" i="4"/>
  <c r="K13" i="4"/>
  <c r="N13" i="4"/>
  <c r="J13" i="4"/>
  <c r="R111" i="4"/>
  <c r="L13" i="4"/>
  <c r="P13" i="4"/>
  <c r="L111" i="4"/>
  <c r="K111" i="4"/>
  <c r="H111" i="4"/>
  <c r="J111" i="4"/>
  <c r="G111" i="4"/>
  <c r="I219" i="4" l="1"/>
  <c r="I13" i="4"/>
  <c r="Q219" i="4"/>
  <c r="I111" i="4"/>
  <c r="M13" i="4"/>
  <c r="H103" i="4"/>
  <c r="N103" i="4"/>
  <c r="M219" i="4"/>
  <c r="G103" i="4"/>
  <c r="F323" i="4"/>
  <c r="J323" i="4"/>
  <c r="N323" i="4"/>
  <c r="R323" i="4"/>
  <c r="F328" i="4"/>
  <c r="G328" i="4"/>
  <c r="G327" i="4" s="1"/>
  <c r="H328" i="4"/>
  <c r="J328" i="4"/>
  <c r="K328" i="4"/>
  <c r="K327" i="4" s="1"/>
  <c r="L328" i="4"/>
  <c r="N328" i="4"/>
  <c r="O328" i="4"/>
  <c r="O327" i="4" s="1"/>
  <c r="P328" i="4"/>
  <c r="R328" i="4"/>
  <c r="S328" i="4"/>
  <c r="S327" i="4" s="1"/>
  <c r="T328" i="4"/>
  <c r="F318" i="4"/>
  <c r="E318" i="4" s="1"/>
  <c r="J318" i="4"/>
  <c r="K318" i="4"/>
  <c r="K103" i="4" s="1"/>
  <c r="L318" i="4"/>
  <c r="L103" i="4" s="1"/>
  <c r="O318" i="4"/>
  <c r="P318" i="4"/>
  <c r="R318" i="4"/>
  <c r="S318" i="4"/>
  <c r="T318" i="4"/>
  <c r="F244" i="4"/>
  <c r="O179" i="4"/>
  <c r="P179" i="4"/>
  <c r="P111" i="4" s="1"/>
  <c r="S179" i="4"/>
  <c r="T179" i="4"/>
  <c r="T111" i="4" s="1"/>
  <c r="M318" i="4" l="1"/>
  <c r="E328" i="4"/>
  <c r="T103" i="4"/>
  <c r="P327" i="4"/>
  <c r="M327" i="4" s="1"/>
  <c r="O111" i="4"/>
  <c r="M179" i="4"/>
  <c r="Q318" i="4"/>
  <c r="M328" i="4"/>
  <c r="H327" i="4"/>
  <c r="H323" i="4" s="1"/>
  <c r="F219" i="4"/>
  <c r="E219" i="4" s="1"/>
  <c r="E244" i="4"/>
  <c r="P103" i="4"/>
  <c r="I318" i="4"/>
  <c r="Q328" i="4"/>
  <c r="L327" i="4"/>
  <c r="L323" i="4" s="1"/>
  <c r="J103" i="4"/>
  <c r="S111" i="4"/>
  <c r="Q111" i="4" s="1"/>
  <c r="Q179" i="4"/>
  <c r="T327" i="4"/>
  <c r="T323" i="4" s="1"/>
  <c r="I328" i="4"/>
  <c r="R103" i="4"/>
  <c r="F111" i="4"/>
  <c r="E111" i="4" s="1"/>
  <c r="S323" i="4"/>
  <c r="G323" i="4"/>
  <c r="O323" i="4"/>
  <c r="K323" i="4"/>
  <c r="I327" i="4" l="1"/>
  <c r="Q327" i="4"/>
  <c r="Q323" i="4"/>
  <c r="I323" i="4"/>
  <c r="E323" i="4"/>
  <c r="I103" i="4"/>
  <c r="P323" i="4"/>
  <c r="M323" i="4" s="1"/>
  <c r="F103" i="4"/>
  <c r="E103" i="4" s="1"/>
  <c r="S103" i="4"/>
  <c r="Q103" i="4" s="1"/>
  <c r="E327" i="4"/>
  <c r="M111" i="4"/>
  <c r="O103" i="4"/>
  <c r="F77" i="4"/>
  <c r="F53" i="4" s="1"/>
  <c r="G77" i="4"/>
  <c r="G53" i="4" s="1"/>
  <c r="H77" i="4"/>
  <c r="H53" i="4" s="1"/>
  <c r="J77" i="4"/>
  <c r="J53" i="4" s="1"/>
  <c r="K77" i="4"/>
  <c r="L77" i="4"/>
  <c r="N77" i="4"/>
  <c r="N53" i="4" s="1"/>
  <c r="O77" i="4"/>
  <c r="O53" i="4" s="1"/>
  <c r="P77" i="4"/>
  <c r="P53" i="4" s="1"/>
  <c r="R77" i="4"/>
  <c r="R53" i="4" s="1"/>
  <c r="S77" i="4"/>
  <c r="S53" i="4" s="1"/>
  <c r="T77" i="4"/>
  <c r="T53" i="4" s="1"/>
  <c r="L53" i="4" l="1"/>
  <c r="L9" i="4" s="1"/>
  <c r="K53" i="4"/>
  <c r="K9" i="4" s="1"/>
  <c r="P9" i="4"/>
  <c r="O9" i="4"/>
  <c r="E53" i="4"/>
  <c r="E77" i="4"/>
  <c r="I77" i="4"/>
  <c r="M103" i="4"/>
  <c r="Q77" i="4"/>
  <c r="M77" i="4"/>
  <c r="F31" i="4"/>
  <c r="G31" i="4"/>
  <c r="H31" i="4"/>
  <c r="F24" i="4"/>
  <c r="G24" i="4"/>
  <c r="H24" i="4"/>
  <c r="R24" i="4"/>
  <c r="S24" i="4"/>
  <c r="T24" i="4"/>
  <c r="E31" i="4" l="1"/>
  <c r="Q53" i="4"/>
  <c r="I53" i="4"/>
  <c r="J9" i="4"/>
  <c r="I9" i="4" s="1"/>
  <c r="E24" i="4"/>
  <c r="M53" i="4"/>
  <c r="N9" i="4"/>
  <c r="M9" i="4" s="1"/>
  <c r="R13" i="4"/>
  <c r="Q24" i="4"/>
  <c r="H13" i="4"/>
  <c r="H9" i="4" s="1"/>
  <c r="G13" i="4"/>
  <c r="G9" i="4" s="1"/>
  <c r="F13" i="4"/>
  <c r="T13" i="4"/>
  <c r="T9" i="4" s="1"/>
  <c r="S13" i="4"/>
  <c r="S9" i="4" s="1"/>
  <c r="Q13" i="4" l="1"/>
  <c r="F9" i="4"/>
  <c r="E9" i="4" s="1"/>
  <c r="E13" i="4"/>
  <c r="R9" i="4"/>
  <c r="Q9" i="4" s="1"/>
</calcChain>
</file>

<file path=xl/sharedStrings.xml><?xml version="1.0" encoding="utf-8"?>
<sst xmlns="http://schemas.openxmlformats.org/spreadsheetml/2006/main" count="589" uniqueCount="413">
  <si>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</si>
  <si>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</si>
  <si>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</si>
  <si>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2018 წელი</t>
  </si>
  <si>
    <t>2019 წელი</t>
  </si>
  <si>
    <t>1.1</t>
  </si>
  <si>
    <t>1.2</t>
  </si>
  <si>
    <t>1.3</t>
  </si>
  <si>
    <t>35 01</t>
  </si>
  <si>
    <t>35 01 01</t>
  </si>
  <si>
    <t>სულ</t>
  </si>
  <si>
    <t>დაფინანსება*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</si>
  <si>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</si>
  <si>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</si>
  <si>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</si>
  <si>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მოსახლეობის ჯანმრთელობის დაცვის სფეროში პოლიტიკის შემუშავება</t>
  </si>
  <si>
    <t>მოსახლეობის სოციალური დაცვისა და საპენსიო უზრუნველყოფის სფეროში პოლიტიკის შემუშავება</t>
  </si>
  <si>
    <t>შრომისა და დასაქმების სისტემის რეფორმების მართვა</t>
  </si>
  <si>
    <t>შრომის, ჯანმრთელობისა და სოციალური დაცვის პროგრამების მართვა</t>
  </si>
  <si>
    <t>35 01 02</t>
  </si>
  <si>
    <t>პრიორიტეტი - ხელმისაწვდომი ხარისხიანი ჯანდაცვა, სოციალური უზრუნველყოფა და შრომის დაცვა</t>
  </si>
  <si>
    <t>2.1</t>
  </si>
  <si>
    <t>2.2</t>
  </si>
  <si>
    <t>2.3</t>
  </si>
  <si>
    <t>35 01 03</t>
  </si>
  <si>
    <t>სამედიცინო საქმიანობის რეგულირების პროგრამა</t>
  </si>
  <si>
    <t>სამედიცინო საქმიანობის რეგულირების მართვა</t>
  </si>
  <si>
    <t>სამედიცინო-სოციალური ექსპერტიზა და კონტროლის მართვა</t>
  </si>
  <si>
    <t>სამკურნალო საშუალებების ხარისხის სახელმწიფო კონტროლის მართვა</t>
  </si>
  <si>
    <t xml:space="preserve">საქართველოს შრომის, ჯანმრთლობისა და სოციალური დაცვის სამინისტროს ცენტრალური აპარატი </t>
  </si>
  <si>
    <t>5.1</t>
  </si>
  <si>
    <t>35 01 05</t>
  </si>
  <si>
    <t>ადამიანით ვაჭრობის (ტრეფიკინგის) მსხვერპლთა დაცვისა და დახმარების პროგრამის მართვა</t>
  </si>
  <si>
    <t>სასწრაფო გადაუდებელი დახმარება და სამედიცინო ტრანსპორტირება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</si>
  <si>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</si>
  <si>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</si>
  <si>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35 01 04</t>
  </si>
  <si>
    <t>მოსახლეობის სოციალური დაცვა. სოციალური დახმარებების, პენსიებისა და სხვადასხვა ფულადი თუ არაფულადი სახელმწიფო ბენეფიტების მიმღებთა გამოვლენა, დადგენა, აღრიცხვა, დახმარების დანიშვნა და გაცემის ორგანიზება;</t>
  </si>
  <si>
    <t>სამუშაოს მაძიებელთა რეგისტრაცია-კონსულტირება. სამუშაოს მაძიებელთა პროფესიული უნარების შეძენა-გაუმჯობესება, მათი თანხვედრა შრომის ბაზრის მოთხოვნებთან, სამუშაოს მაძიებელთა დასაქმების ხელშეწყობა.</t>
  </si>
  <si>
    <t>სოციალური და ჯანმრთელობის დაცვის პროგრამების მართვა</t>
  </si>
  <si>
    <t>მოსახლეობის ჯანმრთელობის დაცვა. სახელმწიფოს მიერ მოსახლეობის მედიცინო მომსახურებით უზრუნველყოფა. ჯანმრთელობის დაცვის სერვისებზე მოსახლეობის ფინანსური და გეოგრაფიული ხელმისაწვდომობა</t>
  </si>
  <si>
    <t>3.1</t>
  </si>
  <si>
    <t>4.1</t>
  </si>
  <si>
    <t>4.2</t>
  </si>
  <si>
    <t>4.3</t>
  </si>
  <si>
    <t>35 01 06</t>
  </si>
  <si>
    <t>6.1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</si>
  <si>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</si>
  <si>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</si>
  <si>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</si>
  <si>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</si>
  <si>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საპენსიო ასაკის მოსახლეობის პენსიით (ქალები 60 წელი, მამაკაცები 65 წელი) უზრუნველყოფა</t>
  </si>
  <si>
    <t>35 02 02</t>
  </si>
  <si>
    <t>მოსახლეობის მიზნობრივი ჯგუფების სოციალური დახმარება</t>
  </si>
  <si>
    <t xml:space="preserve">სიღარიბის ზღვარს ქვემოთ მყოფი ოჯახებისათვის საარსებო შემწეობები </t>
  </si>
  <si>
    <t>საყოფაცხოვრებო სუბსიდია</t>
  </si>
  <si>
    <t>9 მაისის ერთჯერადი დახმარება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</si>
  <si>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</si>
  <si>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</si>
  <si>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</si>
  <si>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</si>
  <si>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</si>
  <si>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</si>
  <si>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</si>
  <si>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</si>
  <si>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</si>
  <si>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2.1.2</t>
  </si>
  <si>
    <t>2.1.1</t>
  </si>
  <si>
    <t>35 02 03</t>
  </si>
  <si>
    <t>სოციალური რეაბილიტაცია და ბავშვზე ზრუნვა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</si>
  <si>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</si>
  <si>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</si>
  <si>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რეინტეგრაციის შემწეობა</t>
  </si>
  <si>
    <t>ლტოლვილთა-დევნილთა და ჰუმანიტარული სტატუსის მქონე პირთა შემწეობები</t>
  </si>
  <si>
    <t>მიზნობრივი ჯგუფებისთვის სოციალური პაკეტი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</si>
  <si>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</si>
  <si>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</si>
  <si>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</si>
  <si>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</si>
  <si>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</si>
  <si>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</si>
  <si>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</si>
  <si>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</si>
  <si>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</si>
  <si>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</si>
  <si>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</si>
  <si>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</si>
  <si>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</si>
  <si>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</si>
  <si>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</si>
  <si>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</si>
  <si>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</si>
  <si>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</si>
  <si>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</si>
  <si>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</si>
  <si>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</si>
  <si>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 xml:space="preserve">იმუნიზაცია </t>
  </si>
  <si>
    <t>35 03 02 02</t>
  </si>
  <si>
    <t>ეპიდზედამხედველობა</t>
  </si>
  <si>
    <t>35 03 02 03</t>
  </si>
  <si>
    <t>უსაფრთხო სისხლი</t>
  </si>
  <si>
    <t>35 03 02 04</t>
  </si>
  <si>
    <t>პროფესიულ დაავადებათა პრევენცია</t>
  </si>
  <si>
    <t>35 03 02 05</t>
  </si>
  <si>
    <t>35 03 02 06</t>
  </si>
  <si>
    <t>ინფექციური დაავადებების მართვა</t>
  </si>
  <si>
    <t>35 03 02 07</t>
  </si>
  <si>
    <t>ტუბერკულოზის მართვა</t>
  </si>
  <si>
    <t>აივ ინფექცია/შიდსის მართვა</t>
  </si>
  <si>
    <t>35 03 02 08</t>
  </si>
  <si>
    <t>დედათა და ბავშვთა ჯანმრთელობა</t>
  </si>
  <si>
    <t>35 03 02 09</t>
  </si>
  <si>
    <t>35 03 02 10</t>
  </si>
  <si>
    <t>ნარკომანიით დაავადებულ პაციენტთა მკურნალობა</t>
  </si>
  <si>
    <t>ჯანმრთელობის ხელშეწყობა</t>
  </si>
  <si>
    <t>35 03 02 11</t>
  </si>
  <si>
    <t>35 03 02 12</t>
  </si>
  <si>
    <t>C ჰეპატიტის მართვა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</si>
  <si>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</si>
  <si>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</si>
  <si>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</si>
  <si>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</si>
  <si>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</si>
  <si>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</si>
  <si>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</si>
  <si>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</si>
  <si>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</si>
  <si>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35 03 03 04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</si>
  <si>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</si>
  <si>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</si>
  <si>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</si>
  <si>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</si>
  <si>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</si>
  <si>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სოფლის ექიმი</t>
  </si>
  <si>
    <t>35 03 03 08</t>
  </si>
  <si>
    <t>რეფერალური მომსახურება</t>
  </si>
  <si>
    <t>35 03 03 09</t>
  </si>
  <si>
    <t>სამხედრო ძალებში გასაწვევ მოქალაქეთა სამედიცინო შემოწმება</t>
  </si>
  <si>
    <t>35 03 03 10</t>
  </si>
  <si>
    <t>35 03 04</t>
  </si>
  <si>
    <t>დიპლომისშემდგომი სამედიცინო განათლების პროგრამა</t>
  </si>
  <si>
    <t>35 04</t>
  </si>
  <si>
    <t>სამედიცინო დაწესებულებათა რეაბილიტაცია და აღჭურვა</t>
  </si>
  <si>
    <t>35 05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</si>
  <si>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</si>
  <si>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</si>
  <si>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</si>
  <si>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</si>
  <si>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5.2</t>
  </si>
  <si>
    <t>5.3</t>
  </si>
  <si>
    <t>5.4</t>
  </si>
  <si>
    <t>სამედიცინო დაწესებულებათა მშენებლობა, აღჭურვა და  ფუნქციონირების ხელშეწყობა</t>
  </si>
  <si>
    <t>2020 წელი</t>
  </si>
  <si>
    <t>1</t>
  </si>
  <si>
    <t>35 02 04</t>
  </si>
  <si>
    <t>სოციალური შეღავათები მაღალმთიან დასახლებაში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</si>
  <si>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</si>
  <si>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</si>
  <si>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</si>
  <si>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</si>
  <si>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</si>
  <si>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სპეციფიკური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</si>
  <si>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დანართი №3.2</t>
  </si>
  <si>
    <t>2018-2021 წლების საშუალოვადიანი ბიუჯეტი</t>
  </si>
  <si>
    <t>3.2.1.1</t>
  </si>
  <si>
    <t>კიბოს სკრინინგის კომპონენტი</t>
  </si>
  <si>
    <t>3.2.1.2</t>
  </si>
  <si>
    <t>3.2.1.3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</si>
  <si>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</si>
  <si>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3.2.1.4</t>
  </si>
  <si>
    <t>ეპილეფსიის დიაგნოსტიკა და ზედამხედველობა</t>
  </si>
  <si>
    <t>3.2.15</t>
  </si>
  <si>
    <t>დღენაკლულთა რეტინოპათიის სკრინინგის პილოტი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</si>
  <si>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</si>
  <si>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</si>
  <si>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</si>
  <si>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</si>
  <si>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</si>
  <si>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</si>
  <si>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</si>
  <si>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</si>
  <si>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3.2.2.5</t>
  </si>
  <si>
    <t>გრიპის საწინააღმდეგო ვაქცინის შესყიდვა</t>
  </si>
  <si>
    <t>3.2.3.1</t>
  </si>
  <si>
    <t>3.2.3.2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</si>
  <si>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</si>
  <si>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</si>
  <si>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</si>
  <si>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</si>
  <si>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</si>
  <si>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3.2.4.1</t>
  </si>
  <si>
    <t>3.2.4.2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</si>
  <si>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</si>
  <si>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3.2.4.3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</si>
  <si>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</si>
  <si>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3.2.6.1</t>
  </si>
  <si>
    <t>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უზრუნველყოფა.</t>
  </si>
  <si>
    <t>3.2.7.1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</si>
  <si>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</si>
  <si>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</si>
  <si>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</si>
  <si>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</si>
  <si>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</si>
  <si>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</si>
  <si>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3.2.7.5</t>
  </si>
  <si>
    <t>ტუბერკულოზის პროგრამის რეგიონალური მართვა და მონიტორინგი</t>
  </si>
  <si>
    <t>3.2.7.6</t>
  </si>
  <si>
    <t>3.2.8.1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</si>
  <si>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</si>
  <si>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</si>
  <si>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</si>
  <si>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</si>
  <si>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</si>
  <si>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3.2.9.1</t>
  </si>
  <si>
    <t>3.2.9.2</t>
  </si>
  <si>
    <t>3.2.9.3</t>
  </si>
  <si>
    <t>გენეტიკური პათოლოგიების ადრეული გამოვლენა</t>
  </si>
  <si>
    <t>3.2.9.4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</si>
  <si>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</si>
  <si>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3.2.9.5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</si>
  <si>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</si>
  <si>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3.2.9.6</t>
  </si>
  <si>
    <t>ახალშობილთა სმენის სკრინინგული გამოკვლევა</t>
  </si>
  <si>
    <t>3.2.10.1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</si>
  <si>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</si>
  <si>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3.2.10.2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</si>
  <si>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</si>
  <si>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</si>
  <si>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</si>
  <si>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</si>
  <si>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</si>
  <si>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</si>
  <si>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</si>
  <si>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</si>
  <si>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3.2.11.1</t>
  </si>
  <si>
    <t>თამბაქოს მოხმარების კონტროლის გაძლიერება</t>
  </si>
  <si>
    <t>3.2.11.2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</si>
  <si>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</si>
  <si>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</si>
  <si>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</si>
  <si>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</si>
  <si>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3.2.11.5</t>
  </si>
  <si>
    <t>ჯანმრთელობის ხელშეწყობის პოპულარიზაცია და გაძლიერება</t>
  </si>
  <si>
    <t>3.2.11.6</t>
  </si>
  <si>
    <t>ფსიქიკური ჯანმრთელობის ხელშეწყობა და ნივთიერებადამოკიდებულების პრევენცია</t>
  </si>
  <si>
    <t>3.2.12.1</t>
  </si>
  <si>
    <t xml:space="preserve">C ჰეპატიტით დაავადებულ პირთა დიაგნოსტიკა </t>
  </si>
  <si>
    <t>3.2.12.2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</si>
  <si>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</si>
  <si>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3.2.12.3</t>
  </si>
  <si>
    <t>მედიკამენტების ლოჯისტიკა</t>
  </si>
  <si>
    <t>3.3.1.1</t>
  </si>
  <si>
    <t>3.3.1.2</t>
  </si>
  <si>
    <t>ფსიქოსოციალური რეაბილიტაცია</t>
  </si>
  <si>
    <t>3.3.1.3</t>
  </si>
  <si>
    <t>ბავშვთა ფსიქიკური ჯანმრთელობა</t>
  </si>
  <si>
    <t>3.3.1.4</t>
  </si>
  <si>
    <t>3.3.1.5</t>
  </si>
  <si>
    <t>თემზე დაფუძნებული მობილური გუნდის მომსახურება</t>
  </si>
  <si>
    <t>3.3.1.6</t>
  </si>
  <si>
    <t>3.3.1.7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</si>
  <si>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</si>
  <si>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</si>
  <si>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</si>
  <si>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</si>
  <si>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</si>
  <si>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</si>
  <si>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</si>
  <si>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</si>
  <si>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</si>
  <si>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</si>
  <si>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</si>
  <si>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</si>
  <si>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</si>
  <si>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</si>
  <si>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</si>
  <si>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</si>
  <si>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</si>
  <si>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</si>
  <si>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</si>
  <si>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</si>
  <si>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</si>
  <si>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</si>
  <si>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</si>
  <si>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სამკურნალო საშუალებათა ტრანსპორტირება, შენახვა და გაცემა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</si>
  <si>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</si>
  <si>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</si>
  <si>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</si>
  <si>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</si>
  <si>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</si>
  <si>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</si>
  <si>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</si>
  <si>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</si>
  <si>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</si>
  <si>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</si>
  <si>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</si>
  <si>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</si>
  <si>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</si>
  <si>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</si>
  <si>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ჰემოფილიით დაავადებულ ბავშვთა და მოზრდილთა მედიკამენტებით უზრუნველყოფა</t>
  </si>
  <si>
    <t>3.3.6.5</t>
  </si>
  <si>
    <t>ფენილკეტონურიით დაავადებულთა სამკურნალო საკვები დანამატით უზრუნველყოფა</t>
  </si>
  <si>
    <t>3.3.6.6</t>
  </si>
  <si>
    <t>მუკოვისციდოზით დაავადებულთა სპეციფიკური მედიკამენტებით უზრუნველყოფა</t>
  </si>
  <si>
    <t>3.3.6.7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</si>
  <si>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</si>
  <si>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3.3.6.8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</si>
  <si>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</si>
  <si>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3.3.6.9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</si>
  <si>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</si>
  <si>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3.3.6.10</t>
  </si>
  <si>
    <t>დიდი თალასემიით დაავადებულთათვის რკინის შემბოჭავი პრეპარატებით უზრუნველყოფა</t>
  </si>
  <si>
    <t>3.3.6.11</t>
  </si>
  <si>
    <t>სპეციალური სამკურნალო საშუალებათა ტრანსპორტირების, შენახვისა და გაცემის ხარჯები</t>
  </si>
  <si>
    <t>3.3.7.1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</si>
  <si>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</si>
  <si>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3.3.7.2</t>
  </si>
  <si>
    <t>3.3.8.1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</si>
  <si>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</si>
  <si>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</si>
  <si>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</si>
  <si>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</si>
  <si>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</si>
  <si>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</si>
  <si>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</si>
  <si>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</si>
  <si>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</si>
  <si>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</si>
  <si>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</si>
  <si>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3.3.10.1</t>
  </si>
  <si>
    <t>სამხედრო ძალებში გასაწვევ მოქალაქეთა ამბულატორიული შემოწმების კომპონენტი</t>
  </si>
  <si>
    <t>3.3.10.2</t>
  </si>
  <si>
    <t>სამხედრო ძალებში გასაწვევ მოქალაქეთა დამატებითი გამოკვლევის კომპონენტი</t>
  </si>
  <si>
    <t>3.4.1</t>
  </si>
  <si>
    <t>35 00</t>
  </si>
  <si>
    <t>საშვილოსნოს ყელის ორგანიზებული სკრინინგი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</si>
  <si>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</si>
  <si>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</si>
  <si>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3.2.11.7</t>
  </si>
  <si>
    <t xml:space="preserve">სკრინინგული კომპონენტი </t>
  </si>
  <si>
    <t>3.2.12.4</t>
  </si>
  <si>
    <t>35 03 03 11</t>
  </si>
  <si>
    <t>შრომის ბაზრის ანალიზის, ინფორმაციული სისტემის დანერგვა/განვითარება</t>
  </si>
  <si>
    <t>შტატით გათვალისწინებული</t>
  </si>
  <si>
    <t>სახელმწიფო ზრუნვის, ადამიანით ვაჭრობის (ტრეფიკინგის) მსხვერპლთა დაცვა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</si>
  <si>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</si>
  <si>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35 02 05</t>
  </si>
  <si>
    <t>სახელმწიფო ზრუნვის, ადამიანით ვაჭრობის (ტრეფიკინგის) მსხვერპლთა დაცვის და დახმარების უზრუნველყოფა</t>
  </si>
  <si>
    <t>საინფორმაციო რეგისტრების და ელექტრონული მოდულების განვითარება</t>
  </si>
  <si>
    <t>3.2.16</t>
  </si>
  <si>
    <t>,,ცივი ჯაჭვის“ მოწყობილობების/ინვენტარის შესყიდვა და მონტაჟი</t>
  </si>
  <si>
    <t>3.2..2.6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</si>
  <si>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</si>
  <si>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</si>
  <si>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</si>
  <si>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>დონორული სისხლის კვლევა В და С ჰეპატიტზე, აივ-ინფექციასა/ შიდსა და სიფილისზე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</si>
  <si>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</si>
  <si>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ტუბერკულოზის სამკურნალო პირველი და მეორე რიგის (სრული ღირებულების არაუმეტეს 50%) მედიკამენტების შესყიდვა</t>
  </si>
  <si>
    <t>3.2.7.17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</si>
  <si>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(თვეში არაუმეტეს 300 პაციენტისა) ფულადი წახალისების დაფინანსება</t>
  </si>
  <si>
    <t>აივ-ინფექცია/შიდსზე ნებაყოფლობითი კონსულტირება და ტესტირება, მათ შორის: (აივ-ინფექცია/შიდსზე, B და C ჰეპატიტზე სკრინინგული კვლევისათვის და არვ მკურნალობის მონიტორინგისათვის საჭირო ტესტ-სისტემების და სახარჯი მასალების შესყიდვა)</t>
  </si>
  <si>
    <t>აივ-ინფექცია/შიდსის სამკურნალო პირველი რიგის (სრულად) და მეორე რიგის (სრული ღირებულების არა უმეტეს 50%) მედიკამენტების შესყიდვა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</si>
  <si>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</si>
  <si>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მედიკამენტებითა და საკვები დანამატით უზრუნველყოფა, მათ შორის: (ფოლიუმის მჟავისა და რკინის პრეპარატების შესყიდვა,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მეშვეობით), მიკროელემენტების შემცველი საკვები დანამატის შესყიდვა)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</si>
  <si>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უზრუნველყოფა)</t>
  </si>
  <si>
    <t>3.2.10.7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</si>
  <si>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</si>
  <si>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</si>
  <si>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</si>
  <si>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ფსიქიკური აშლილობის მქონე მოზრდილთა ფსიქიატრიული სტაციონარული მომსახურება</t>
  </si>
  <si>
    <t>3.3.1.8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</si>
  <si>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</si>
  <si>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</si>
  <si>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სასწრაფო სამედიცინო გადაუდებელი დახმარება და სამედიცინო ტრანსპორტირება, მათ შორის:(ქალაქ ბათუმის/ხელვაჩაურის მუნიციპალიტეტების ტერიტორიაზე სასწრაფო სამედიცინო გადაუდებელი დახმარება)</t>
  </si>
  <si>
    <t>3.3.11.1</t>
  </si>
  <si>
    <t>3.3.11.2</t>
  </si>
  <si>
    <t>3.3.11.3</t>
  </si>
  <si>
    <t>3.3.11.4</t>
  </si>
  <si>
    <t>გულ-სისხლძარღვთა ქრონიკული დაავადებების სამკურნალო ფარმაცევტული პროდუქტის შესყიდვა</t>
  </si>
  <si>
    <t>ფილტვის ქრონიკულ დაავადებათა სამკურნალო ფარმაცევტული პროდუქტის შესყიდვა</t>
  </si>
  <si>
    <t>3.3.11.5</t>
  </si>
  <si>
    <t>დიაბეტის (ტიპი 2) სამკურნალო ფარმაცევტული პროდუქტის შესყიდვა</t>
  </si>
  <si>
    <t>ფარისებრი ჯირკვლის დაავადებათა სამკურნალო ფარმაცევტული პროდუქტის შესყიდვა</t>
  </si>
  <si>
    <t>ლოჯისტიკის კომპონენტი</t>
  </si>
  <si>
    <t>ქრონიკული დაავადებების სამკურნალო მედიკამენტებით უზრუნველყოფა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</si>
  <si>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</si>
  <si>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</si>
  <si>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 xml:space="preserve">ბავშვთა რეაბილიტაცია/აბილიტაცია 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</si>
  <si>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</si>
  <si>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</si>
  <si>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</si>
  <si>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</si>
  <si>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</si>
  <si>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</si>
  <si>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</si>
  <si>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</si>
  <si>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</si>
  <si>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გონებრივი განვითარების შეფერხების მქონე ბავშვთა ბინაზე მოვლით უზრუნველყოფა</t>
  </si>
  <si>
    <t>მძიმე და ღრმა შეზღუდული შესაძლებლობის მქონე ბავშვთა სპეციალიზებული საოჯახო ტიპის მომსახურება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</si>
  <si>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</si>
  <si>
    <r>
      <t xml:space="preserve">დემოგრაფიული მდგომარეობის გაუმჯობესების </t>
    </r>
    <r>
      <rPr>
        <sz val="11"/>
        <color rgb="FFFF0000"/>
        <rFont val="Sylfaen"/>
        <family val="1"/>
        <charset val="204"/>
      </rPr>
      <t>ხელშეწყობა</t>
    </r>
  </si>
  <si>
    <t>მ.შ. სოფლის განვითარების 2018-2020 წლების სამოქმედო გეგმის (RDAP 2018-2020) აქტივობა 2.2.27</t>
  </si>
  <si>
    <t>მ.შ. სოფლის განვითარების 2018-2020 წლების სამოქმედო გეგმის (RDAP 2018-2020) აქტივობა 2.2.22</t>
  </si>
  <si>
    <t>მ.შ. სოფლის განვითარების 2018-2020 წლების სამოქმედო გეგმის (RDAP 2018-2020) აქტივობა 2.1.5</t>
  </si>
  <si>
    <t>34 01 04</t>
  </si>
  <si>
    <t>ეკომიგრანტთა მიგრაციის მართვა</t>
  </si>
  <si>
    <t>ეკომიგრანტებისათვის საცხოვრებელი პირობების შექმნა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</si>
  <si>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</si>
  <si>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34 02</t>
  </si>
  <si>
    <t>იძულებით გადაადგილებულ პირთა განსახლებისა, სოციალური და საცხოვრებელი პირობების შექმნა</t>
  </si>
  <si>
    <t>დევნილი ოჯახების მიერ, გრძელვადიანი საცხოვრებლით უზრუნველყოფის მიზნით შევსებული განაცხადების ელექტრონულ მოდულში ასახვა</t>
  </si>
  <si>
    <t>მ.შ. სოფლის განვითარების 2018-2020 წლების სამოქმედო გეგმის (RDAP 2018-2020) აქტივობა 2.2.21</t>
  </si>
  <si>
    <t>მ.შ. სოფლის განვითარების 2018-2020 წლების სამოქმედო გეგმის (RDAP 2018-2020) აქტივობა 2.2.20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</si>
</sst>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.00\ _L_a_r_i_-;\-* #,##0.00\ _L_a_r_i_-;_-* &quot;-&quot;??\ _L_a_r_i_-;_-@_-"/>
    <numFmt numFmtId="166" formatCode="#,##0.0"/>
  </numFmts>
  <fonts count="4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i/>
      <u/>
      <sz val="14"/>
      <name val="Sylfaen"/>
      <family val="1"/>
    </font>
    <font>
      <i/>
      <sz val="14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i/>
      <sz val="14"/>
      <name val="Sylfaen"/>
      <family val="1"/>
    </font>
    <font>
      <b/>
      <i/>
      <sz val="9"/>
      <name val="Sylfaen"/>
      <family val="1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sz val="11"/>
      <name val="Arial"/>
      <family val="2"/>
    </font>
    <font>
      <b/>
      <sz val="16"/>
      <name val="Sylfaen"/>
      <family val="1"/>
    </font>
    <font>
      <b/>
      <sz val="16"/>
      <name val="Calibri"/>
      <family val="2"/>
      <scheme val="minor"/>
    </font>
    <font>
      <b/>
      <sz val="16"/>
      <name val="Arial"/>
      <family val="2"/>
    </font>
    <font>
      <b/>
      <i/>
      <sz val="12"/>
      <name val="Sylfaen"/>
      <family val="1"/>
    </font>
    <font>
      <sz val="11"/>
      <color rgb="FF333333"/>
      <name val="Sylfaen"/>
      <family val="1"/>
    </font>
    <font>
      <sz val="15"/>
      <name val="Sylfaen"/>
      <family val="1"/>
    </font>
    <font>
      <sz val="15"/>
      <name val="Calibri"/>
      <family val="2"/>
      <scheme val="minor"/>
    </font>
    <font>
      <sz val="12"/>
      <name val="Sylfaen"/>
      <family val="1"/>
    </font>
    <font>
      <sz val="13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Sylfaen"/>
      <family val="1"/>
    </font>
    <font>
      <sz val="12"/>
      <color theme="1"/>
      <name val="Calibri"/>
      <family val="2"/>
      <scheme val="minor"/>
    </font>
    <font>
      <sz val="12"/>
      <color theme="1"/>
      <name val="Sylfaen"/>
      <family val="1"/>
    </font>
    <font>
      <sz val="11"/>
      <color theme="1"/>
      <name val="Sylfaen"/>
      <family val="1"/>
    </font>
    <font>
      <sz val="12"/>
      <name val="Arial"/>
      <family val="2"/>
    </font>
    <font>
      <sz val="11"/>
      <color rgb="FFFF0000"/>
      <name val="Sylfae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/>
      <bottom style="thin">
        <color theme="4" tint="-0.24994659260841701"/>
      </bottom>
      <diagonal/>
    </border>
  </borders>
  <cellStyleXfs count="13">
    <xf numFmtId="0" fontId="0" fillId="0" borderId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7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92">
    <xf numFmtId="0" fontId="0" fillId="0" borderId="0" xfId="0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6" fontId="6" fillId="2" borderId="0" xfId="0" applyNumberFormat="1" applyFont="1" applyFill="1" applyAlignment="1">
      <alignment vertical="center" wrapText="1"/>
    </xf>
    <xf numFmtId="0" fontId="23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166" fontId="16" fillId="2" borderId="2" xfId="0" applyNumberFormat="1" applyFont="1" applyFill="1" applyBorder="1" applyAlignment="1">
      <alignment horizontal="center" vertical="center" wrapText="1"/>
    </xf>
    <xf numFmtId="166" fontId="23" fillId="2" borderId="2" xfId="0" applyNumberFormat="1" applyFont="1" applyFill="1" applyBorder="1" applyAlignment="1">
      <alignment horizontal="center" vertical="center" wrapText="1"/>
    </xf>
    <xf numFmtId="49" fontId="27" fillId="2" borderId="2" xfId="0" applyNumberFormat="1" applyFont="1" applyFill="1" applyBorder="1" applyAlignment="1">
      <alignment horizontal="center" vertical="center" wrapText="1"/>
    </xf>
    <xf numFmtId="166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49" fontId="30" fillId="2" borderId="2" xfId="0" applyNumberFormat="1" applyFont="1" applyFill="1" applyBorder="1" applyAlignment="1">
      <alignment horizontal="center" vertical="center" wrapText="1"/>
    </xf>
    <xf numFmtId="166" fontId="29" fillId="2" borderId="2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49" fontId="25" fillId="2" borderId="2" xfId="0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vertical="center" wrapText="1"/>
    </xf>
    <xf numFmtId="166" fontId="24" fillId="2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166" fontId="15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6" fontId="20" fillId="2" borderId="2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33" fillId="2" borderId="2" xfId="0" applyFont="1" applyFill="1" applyBorder="1" applyAlignment="1">
      <alignment vertical="center" wrapText="1"/>
    </xf>
    <xf numFmtId="3" fontId="34" fillId="2" borderId="2" xfId="0" applyNumberFormat="1" applyFont="1" applyFill="1" applyBorder="1" applyAlignment="1">
      <alignment horizontal="center" vertical="center" wrapText="1"/>
    </xf>
    <xf numFmtId="3" fontId="24" fillId="2" borderId="2" xfId="0" applyNumberFormat="1" applyFont="1" applyFill="1" applyBorder="1" applyAlignment="1">
      <alignment horizontal="center" vertical="center" wrapText="1"/>
    </xf>
    <xf numFmtId="166" fontId="15" fillId="3" borderId="2" xfId="0" applyNumberFormat="1" applyFont="1" applyFill="1" applyBorder="1" applyAlignment="1">
      <alignment horizontal="center" vertical="center" wrapText="1"/>
    </xf>
    <xf numFmtId="0" fontId="32" fillId="0" borderId="0" xfId="0" applyFont="1"/>
    <xf numFmtId="166" fontId="16" fillId="3" borderId="2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49" fontId="17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166" fontId="15" fillId="4" borderId="2" xfId="0" applyNumberFormat="1" applyFont="1" applyFill="1" applyBorder="1" applyAlignment="1">
      <alignment horizontal="center" vertical="center" wrapText="1"/>
    </xf>
    <xf numFmtId="166" fontId="16" fillId="4" borderId="2" xfId="0" applyNumberFormat="1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49" fontId="25" fillId="5" borderId="2" xfId="0" applyNumberFormat="1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vertical="center" wrapText="1"/>
    </xf>
    <xf numFmtId="166" fontId="24" fillId="5" borderId="2" xfId="0" applyNumberFormat="1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49" fontId="21" fillId="4" borderId="2" xfId="0" applyNumberFormat="1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vertical="center" wrapText="1"/>
    </xf>
    <xf numFmtId="166" fontId="20" fillId="4" borderId="2" xfId="0" applyNumberFormat="1" applyFont="1" applyFill="1" applyBorder="1" applyAlignment="1">
      <alignment horizontal="center" vertical="center" wrapText="1"/>
    </xf>
    <xf numFmtId="166" fontId="36" fillId="4" borderId="2" xfId="0" applyNumberFormat="1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vertical="center" wrapText="1"/>
    </xf>
    <xf numFmtId="166" fontId="36" fillId="2" borderId="2" xfId="0" applyNumberFormat="1" applyFont="1" applyFill="1" applyBorder="1" applyAlignment="1">
      <alignment horizontal="center" vertical="center" wrapText="1"/>
    </xf>
    <xf numFmtId="166" fontId="37" fillId="2" borderId="2" xfId="0" applyNumberFormat="1" applyFont="1" applyFill="1" applyBorder="1" applyAlignment="1">
      <alignment horizontal="center" vertical="center" wrapText="1"/>
    </xf>
    <xf numFmtId="0" fontId="43" fillId="0" borderId="0" xfId="0" applyFont="1"/>
    <xf numFmtId="0" fontId="38" fillId="2" borderId="2" xfId="0" applyFont="1" applyFill="1" applyBorder="1" applyAlignment="1">
      <alignment horizontal="center" vertical="center" wrapText="1"/>
    </xf>
    <xf numFmtId="49" fontId="39" fillId="2" borderId="2" xfId="0" applyNumberFormat="1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vertical="center" wrapText="1"/>
    </xf>
    <xf numFmtId="166" fontId="38" fillId="2" borderId="2" xfId="0" applyNumberFormat="1" applyFont="1" applyFill="1" applyBorder="1" applyAlignment="1">
      <alignment horizontal="center" vertical="center" wrapText="1"/>
    </xf>
    <xf numFmtId="166" fontId="41" fillId="2" borderId="2" xfId="0" applyNumberFormat="1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vertical="center" wrapText="1"/>
    </xf>
    <xf numFmtId="49" fontId="44" fillId="2" borderId="2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vertical="center" wrapText="1"/>
    </xf>
    <xf numFmtId="166" fontId="15" fillId="6" borderId="2" xfId="0" applyNumberFormat="1" applyFont="1" applyFill="1" applyBorder="1" applyAlignment="1">
      <alignment horizontal="center" vertical="center" wrapText="1"/>
    </xf>
    <xf numFmtId="166" fontId="16" fillId="6" borderId="2" xfId="0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49" fontId="17" fillId="6" borderId="2" xfId="0" applyNumberFormat="1" applyFont="1" applyFill="1" applyBorder="1" applyAlignment="1">
      <alignment horizontal="center" vertical="center" wrapText="1"/>
    </xf>
    <xf numFmtId="0" fontId="35" fillId="6" borderId="2" xfId="0" applyFont="1" applyFill="1" applyBorder="1" applyAlignment="1">
      <alignment vertical="center" wrapText="1"/>
    </xf>
    <xf numFmtId="166" fontId="23" fillId="6" borderId="2" xfId="0" applyNumberFormat="1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49" fontId="27" fillId="6" borderId="2" xfId="0" applyNumberFormat="1" applyFont="1" applyFill="1" applyBorder="1" applyAlignment="1">
      <alignment horizontal="center" vertical="center" wrapText="1"/>
    </xf>
    <xf numFmtId="166" fontId="5" fillId="6" borderId="2" xfId="0" applyNumberFormat="1" applyFont="1" applyFill="1" applyBorder="1" applyAlignment="1">
      <alignment horizontal="center" vertical="center" wrapText="1"/>
    </xf>
  </cellXfs>
  <cellStyles count="13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3:T343"/>
  <sheetViews>
    <sheetView tabSelected="1" view="pageBreakPreview" zoomScale="73" zoomScaleNormal="100" zoomScaleSheetLayoutView="73" workbookViewId="0">
      <pane xSplit="4" ySplit="8" topLeftCell="E327" activePane="bottomRight" state="frozen"/>
      <selection pane="topRight" activeCell="E1" sqref="E1"/>
      <selection pane="bottomLeft" activeCell="A8" sqref="A8"/>
      <selection pane="bottomRight" activeCell="I346" sqref="I346"/>
    </sheetView>
  </sheetViews>
  <sheetFormatPr defaultColWidth="9.140625" defaultRowHeight="15" x14ac:dyDescent="0.25"/>
  <cols>
    <col min="1" max="1" width="4" style="2" hidden="1" customWidth="1"/>
    <col min="2" max="2" width="11.42578125" style="3" customWidth="1"/>
    <col min="3" max="3" width="13" style="3" customWidth="1"/>
    <col min="4" max="4" width="77.7109375" style="1" customWidth="1"/>
    <col min="5" max="5" width="17" style="1" customWidth="1"/>
    <col min="6" max="6" width="17.7109375" style="1" customWidth="1"/>
    <col min="7" max="7" width="14.42578125" style="1" customWidth="1"/>
    <col min="8" max="8" width="19.42578125" style="1" customWidth="1"/>
    <col min="9" max="9" width="16" style="1" customWidth="1"/>
    <col min="10" max="10" width="17" style="1" customWidth="1"/>
    <col min="11" max="12" width="14.85546875" style="1" customWidth="1"/>
    <col min="13" max="13" width="16" style="1" customWidth="1"/>
    <col min="14" max="14" width="17.5703125" style="1" customWidth="1"/>
    <col min="15" max="15" width="14.85546875" style="1" customWidth="1"/>
    <col min="16" max="16" width="14.140625" style="3" customWidth="1"/>
    <col min="17" max="17" width="17.85546875" style="1" customWidth="1"/>
    <col min="18" max="18" width="16.7109375" style="1" customWidth="1"/>
    <col min="19" max="19" width="14.85546875" style="1" customWidth="1"/>
    <col min="20" max="20" width="14.140625" style="3" customWidth="1"/>
    <col min="21" max="16384" width="9.140625" style="1"/>
  </cols>
  <sheetData>
    <row r="3" spans="1:20" ht="31.5" customHeight="1" x14ac:dyDescent="0.25">
      <c r="B3" s="71" t="s">
        <v>163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spans="1:20" x14ac:dyDescent="0.25">
      <c r="S4" s="4"/>
    </row>
    <row r="5" spans="1:20" ht="18" x14ac:dyDescent="0.25">
      <c r="E5" s="4"/>
      <c r="G5" s="4"/>
      <c r="K5" s="4"/>
      <c r="O5" s="4"/>
      <c r="S5" s="70" t="s">
        <v>162</v>
      </c>
      <c r="T5" s="70"/>
    </row>
    <row r="6" spans="1:20" ht="29.25" customHeight="1" x14ac:dyDescent="0.25">
      <c r="A6" s="72"/>
      <c r="B6" s="73" t="s">
        <v>0</v>
      </c>
      <c r="C6" s="73" t="s">
        <v>1</v>
      </c>
      <c r="D6" s="73" t="s">
        <v>2</v>
      </c>
      <c r="E6" s="76" t="s">
        <v>11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8"/>
    </row>
    <row r="7" spans="1:20" ht="30.75" customHeight="1" x14ac:dyDescent="0.25">
      <c r="A7" s="72"/>
      <c r="B7" s="74"/>
      <c r="C7" s="74"/>
      <c r="D7" s="74"/>
      <c r="E7" s="79" t="s">
        <v>3</v>
      </c>
      <c r="F7" s="80"/>
      <c r="G7" s="80"/>
      <c r="H7" s="81"/>
      <c r="I7" s="79" t="s">
        <v>4</v>
      </c>
      <c r="J7" s="80"/>
      <c r="K7" s="80"/>
      <c r="L7" s="81"/>
      <c r="M7" s="79" t="s">
        <v>152</v>
      </c>
      <c r="N7" s="80"/>
      <c r="O7" s="80"/>
      <c r="P7" s="81"/>
      <c r="Q7" s="79" t="s">
        <v>159</v>
      </c>
      <c r="R7" s="80"/>
      <c r="S7" s="80"/>
      <c r="T7" s="81"/>
    </row>
    <row r="8" spans="1:20" ht="90" x14ac:dyDescent="0.25">
      <c r="A8" s="72"/>
      <c r="B8" s="75"/>
      <c r="C8" s="75"/>
      <c r="D8" s="75"/>
      <c r="E8" s="13" t="s">
        <v>10</v>
      </c>
      <c r="F8" s="14" t="s">
        <v>12</v>
      </c>
      <c r="G8" s="14" t="s">
        <v>13</v>
      </c>
      <c r="H8" s="14" t="s">
        <v>14</v>
      </c>
      <c r="I8" s="13" t="s">
        <v>10</v>
      </c>
      <c r="J8" s="14" t="s">
        <v>12</v>
      </c>
      <c r="K8" s="14" t="s">
        <v>13</v>
      </c>
      <c r="L8" s="14" t="s">
        <v>14</v>
      </c>
      <c r="M8" s="13" t="s">
        <v>10</v>
      </c>
      <c r="N8" s="14" t="s">
        <v>12</v>
      </c>
      <c r="O8" s="14" t="s">
        <v>13</v>
      </c>
      <c r="P8" s="14" t="s">
        <v>14</v>
      </c>
      <c r="Q8" s="13" t="s">
        <v>10</v>
      </c>
      <c r="R8" s="14" t="s">
        <v>12</v>
      </c>
      <c r="S8" s="14" t="s">
        <v>13</v>
      </c>
      <c r="T8" s="14" t="s">
        <v>14</v>
      </c>
    </row>
    <row r="9" spans="1:20" s="19" customFormat="1" ht="60.75" x14ac:dyDescent="0.25">
      <c r="A9" s="15"/>
      <c r="B9" s="50" t="s">
        <v>334</v>
      </c>
      <c r="C9" s="51" t="s">
        <v>153</v>
      </c>
      <c r="D9" s="52" t="s">
        <v>20</v>
      </c>
      <c r="E9" s="53">
        <f t="shared" ref="E9:E73" si="0">SUM(F9:H9)</f>
        <v>3529000</v>
      </c>
      <c r="F9" s="53">
        <f>F13+F53+F103+F323+F328</f>
        <v>3528000</v>
      </c>
      <c r="G9" s="53">
        <f>G13+G53+G103+G323+G328</f>
        <v>0</v>
      </c>
      <c r="H9" s="53">
        <f>H13+H53+H103+H323+H328</f>
        <v>1000</v>
      </c>
      <c r="I9" s="53">
        <f>SUM(J9:L9)</f>
        <v>3677100</v>
      </c>
      <c r="J9" s="53">
        <f>J13+J53+J103+J323+J328</f>
        <v>3676100</v>
      </c>
      <c r="K9" s="53">
        <f>K13+K53+K103+K323+K328</f>
        <v>0</v>
      </c>
      <c r="L9" s="53">
        <f>L13+L53+L103+L323+L328</f>
        <v>1000</v>
      </c>
      <c r="M9" s="53">
        <f>SUM(N9:P9)</f>
        <v>3886300</v>
      </c>
      <c r="N9" s="53">
        <f>N13+N53+N103+N323+N328</f>
        <v>3885300</v>
      </c>
      <c r="O9" s="53">
        <f>O13+O53+O103+O323+O328</f>
        <v>0</v>
      </c>
      <c r="P9" s="53">
        <f>P13+P53+P103+P323+P328</f>
        <v>1000</v>
      </c>
      <c r="Q9" s="53">
        <f>SUM(R9:T9)</f>
        <v>3991500</v>
      </c>
      <c r="R9" s="53">
        <f>R13+R53+R103+R323+R328</f>
        <v>3990500</v>
      </c>
      <c r="S9" s="53">
        <f>S13+S53+S103+S323+S328</f>
        <v>0</v>
      </c>
      <c r="T9" s="53">
        <f>T13+T53+T103+T323+T328</f>
        <v>1000</v>
      </c>
    </row>
    <row r="10" spans="1:20" s="19" customFormat="1" ht="21" x14ac:dyDescent="0.25">
      <c r="A10" s="15"/>
      <c r="B10" s="16"/>
      <c r="C10" s="17"/>
      <c r="D10" s="23" t="s">
        <v>156</v>
      </c>
      <c r="E10" s="18">
        <f t="shared" si="0"/>
        <v>7072</v>
      </c>
      <c r="F10" s="61">
        <f>F14+F54+F104+F324+F329</f>
        <v>7072</v>
      </c>
      <c r="G10" s="61">
        <f>G14+G54+G104+G324+G329</f>
        <v>0</v>
      </c>
      <c r="H10" s="61">
        <f>H14+H54+H104+H324+H329</f>
        <v>0</v>
      </c>
      <c r="I10" s="18">
        <f t="shared" ref="I10:I74" si="1">SUM(J10:L10)</f>
        <v>7072</v>
      </c>
      <c r="J10" s="61">
        <f>J14+J54+J104+J324+J329</f>
        <v>7072</v>
      </c>
      <c r="K10" s="61">
        <f>K14+K54+K104+K324+K329</f>
        <v>0</v>
      </c>
      <c r="L10" s="61">
        <f>L14+L54+L104+L324+L329</f>
        <v>0</v>
      </c>
      <c r="M10" s="18">
        <f t="shared" ref="M10:M74" si="2">SUM(N10:P10)</f>
        <v>7072</v>
      </c>
      <c r="N10" s="61">
        <f>N14+N54+N104+N324+N329</f>
        <v>7072</v>
      </c>
      <c r="O10" s="61">
        <f>O14+O54+O104+O324+O329</f>
        <v>0</v>
      </c>
      <c r="P10" s="61">
        <f>P14+P54+P104+P324+P329</f>
        <v>0</v>
      </c>
      <c r="Q10" s="18">
        <f t="shared" ref="Q10:Q74" si="3">SUM(R10:T10)</f>
        <v>7072</v>
      </c>
      <c r="R10" s="61">
        <f>R14+R54+R104+R324+R329</f>
        <v>7072</v>
      </c>
      <c r="S10" s="61">
        <f>S14+S54+S104+S324+S329</f>
        <v>0</v>
      </c>
      <c r="T10" s="61">
        <f>T14+T54+T104+T324+T329</f>
        <v>0</v>
      </c>
    </row>
    <row r="11" spans="1:20" s="19" customFormat="1" ht="21" x14ac:dyDescent="0.25">
      <c r="A11" s="15"/>
      <c r="B11" s="16"/>
      <c r="C11" s="17"/>
      <c r="D11" s="23" t="s">
        <v>157</v>
      </c>
      <c r="E11" s="18">
        <f t="shared" si="0"/>
        <v>2658</v>
      </c>
      <c r="F11" s="61">
        <f>F15+F55+F105+F325+F330</f>
        <v>2658</v>
      </c>
      <c r="G11" s="61">
        <f>G15+G55+G105+G325+G330</f>
        <v>0</v>
      </c>
      <c r="H11" s="61">
        <f>H15+H55+H105+H325+H330</f>
        <v>0</v>
      </c>
      <c r="I11" s="18">
        <f t="shared" si="1"/>
        <v>2658</v>
      </c>
      <c r="J11" s="61">
        <f>J15+J55+J105+J325+J330</f>
        <v>2658</v>
      </c>
      <c r="K11" s="61">
        <f>K15+K55+K105+K325+K330</f>
        <v>0</v>
      </c>
      <c r="L11" s="61">
        <f>L15+L55+L105+L325+L330</f>
        <v>0</v>
      </c>
      <c r="M11" s="18">
        <f t="shared" si="2"/>
        <v>2658</v>
      </c>
      <c r="N11" s="61">
        <f>N15+N55+N105+N325+N330</f>
        <v>2658</v>
      </c>
      <c r="O11" s="61">
        <f>O15+O55+O105+O325+O330</f>
        <v>0</v>
      </c>
      <c r="P11" s="61">
        <f>P15+P55+P105+P325+P330</f>
        <v>0</v>
      </c>
      <c r="Q11" s="18">
        <f t="shared" si="3"/>
        <v>2658</v>
      </c>
      <c r="R11" s="61">
        <f>R15+R55+R105+R325+R330</f>
        <v>2658</v>
      </c>
      <c r="S11" s="61">
        <f>S15+S55+S105+S325+S330</f>
        <v>0</v>
      </c>
      <c r="T11" s="61">
        <f>T15+T55+T105+T325+T330</f>
        <v>0</v>
      </c>
    </row>
    <row r="12" spans="1:20" s="19" customFormat="1" ht="21" x14ac:dyDescent="0.25">
      <c r="A12" s="15"/>
      <c r="B12" s="16"/>
      <c r="C12" s="17"/>
      <c r="D12" s="23" t="s">
        <v>158</v>
      </c>
      <c r="E12" s="18">
        <f t="shared" si="0"/>
        <v>4414</v>
      </c>
      <c r="F12" s="61">
        <f>F16+F56+F106+F326+F331</f>
        <v>4414</v>
      </c>
      <c r="G12" s="61">
        <f>G16+G56+G106+G326+G331</f>
        <v>0</v>
      </c>
      <c r="H12" s="61">
        <f>H16+H56+H106+H326+H331</f>
        <v>0</v>
      </c>
      <c r="I12" s="18">
        <f t="shared" si="1"/>
        <v>4414</v>
      </c>
      <c r="J12" s="61">
        <f>J16+J56+J106+J326+J331</f>
        <v>4414</v>
      </c>
      <c r="K12" s="61">
        <f>K16+K56+K106+K326+K331</f>
        <v>0</v>
      </c>
      <c r="L12" s="61">
        <f>L16+L56+L106+L326+L331</f>
        <v>0</v>
      </c>
      <c r="M12" s="18">
        <f t="shared" si="2"/>
        <v>4414</v>
      </c>
      <c r="N12" s="61">
        <f>N16+N56+N106+N326+N331</f>
        <v>4414</v>
      </c>
      <c r="O12" s="61">
        <f>O16+O56+O106+O326+O331</f>
        <v>0</v>
      </c>
      <c r="P12" s="61">
        <f>P16+P56+P106+P326+P331</f>
        <v>0</v>
      </c>
      <c r="Q12" s="18">
        <f t="shared" si="3"/>
        <v>4414</v>
      </c>
      <c r="R12" s="61">
        <f>R16+R56+R106+R326+R331</f>
        <v>4414</v>
      </c>
      <c r="S12" s="61">
        <f>S16+S56+S106+S326+S331</f>
        <v>0</v>
      </c>
      <c r="T12" s="61">
        <f>T16+T56+T106+T326+T331</f>
        <v>0</v>
      </c>
    </row>
    <row r="13" spans="1:20" s="25" customFormat="1" ht="40.5" x14ac:dyDescent="0.25">
      <c r="A13" s="20"/>
      <c r="B13" s="50" t="s">
        <v>8</v>
      </c>
      <c r="C13" s="51"/>
      <c r="D13" s="52" t="s">
        <v>18</v>
      </c>
      <c r="E13" s="53">
        <f t="shared" si="0"/>
        <v>48630</v>
      </c>
      <c r="F13" s="53">
        <f>F17+F24+F31+F36+F43+F48</f>
        <v>47630</v>
      </c>
      <c r="G13" s="53">
        <f t="shared" ref="G13:T13" si="4">G17+G24+G31+G36+G43+G48</f>
        <v>0</v>
      </c>
      <c r="H13" s="53">
        <f t="shared" si="4"/>
        <v>1000</v>
      </c>
      <c r="I13" s="53">
        <f t="shared" si="1"/>
        <v>52000</v>
      </c>
      <c r="J13" s="53">
        <f t="shared" si="4"/>
        <v>51000</v>
      </c>
      <c r="K13" s="53">
        <f t="shared" si="4"/>
        <v>0</v>
      </c>
      <c r="L13" s="53">
        <f t="shared" si="4"/>
        <v>1000</v>
      </c>
      <c r="M13" s="53">
        <f t="shared" si="2"/>
        <v>52000</v>
      </c>
      <c r="N13" s="53">
        <f t="shared" si="4"/>
        <v>51000</v>
      </c>
      <c r="O13" s="53">
        <f t="shared" si="4"/>
        <v>0</v>
      </c>
      <c r="P13" s="53">
        <f t="shared" si="4"/>
        <v>1000</v>
      </c>
      <c r="Q13" s="53">
        <f t="shared" si="3"/>
        <v>52000</v>
      </c>
      <c r="R13" s="53">
        <f t="shared" si="4"/>
        <v>51000</v>
      </c>
      <c r="S13" s="53">
        <f t="shared" si="4"/>
        <v>0</v>
      </c>
      <c r="T13" s="53">
        <f t="shared" si="4"/>
        <v>1000</v>
      </c>
    </row>
    <row r="14" spans="1:20" s="25" customFormat="1" ht="20.25" x14ac:dyDescent="0.25">
      <c r="A14" s="20"/>
      <c r="B14" s="21"/>
      <c r="C14" s="22"/>
      <c r="D14" s="23" t="s">
        <v>156</v>
      </c>
      <c r="E14" s="41">
        <f t="shared" si="0"/>
        <v>3045</v>
      </c>
      <c r="F14" s="41">
        <f t="shared" ref="F14:T16" si="5">F18+F25+F32+F37+F44+F49</f>
        <v>3045</v>
      </c>
      <c r="G14" s="41">
        <f t="shared" si="5"/>
        <v>0</v>
      </c>
      <c r="H14" s="41">
        <f t="shared" si="5"/>
        <v>0</v>
      </c>
      <c r="I14" s="41">
        <f t="shared" si="1"/>
        <v>3043</v>
      </c>
      <c r="J14" s="41">
        <f t="shared" si="5"/>
        <v>3043</v>
      </c>
      <c r="K14" s="41">
        <f t="shared" si="5"/>
        <v>0</v>
      </c>
      <c r="L14" s="41">
        <f t="shared" si="5"/>
        <v>0</v>
      </c>
      <c r="M14" s="41">
        <f t="shared" si="2"/>
        <v>3043</v>
      </c>
      <c r="N14" s="41">
        <f t="shared" si="5"/>
        <v>3043</v>
      </c>
      <c r="O14" s="41">
        <f t="shared" ref="O14:P14" si="6">O18+O25+O32+O37+O44+O49</f>
        <v>0</v>
      </c>
      <c r="P14" s="41">
        <f t="shared" si="6"/>
        <v>0</v>
      </c>
      <c r="Q14" s="41">
        <f t="shared" si="3"/>
        <v>3043</v>
      </c>
      <c r="R14" s="41">
        <f t="shared" si="5"/>
        <v>3043</v>
      </c>
      <c r="S14" s="41">
        <f t="shared" si="5"/>
        <v>0</v>
      </c>
      <c r="T14" s="41">
        <f t="shared" si="5"/>
        <v>0</v>
      </c>
    </row>
    <row r="15" spans="1:20" s="25" customFormat="1" ht="20.25" x14ac:dyDescent="0.25">
      <c r="A15" s="20"/>
      <c r="B15" s="21"/>
      <c r="C15" s="22"/>
      <c r="D15" s="39" t="s">
        <v>157</v>
      </c>
      <c r="E15" s="40">
        <f t="shared" si="0"/>
        <v>2658</v>
      </c>
      <c r="F15" s="40">
        <f t="shared" si="5"/>
        <v>2658</v>
      </c>
      <c r="G15" s="40">
        <f t="shared" si="5"/>
        <v>0</v>
      </c>
      <c r="H15" s="40">
        <f t="shared" si="5"/>
        <v>0</v>
      </c>
      <c r="I15" s="40">
        <f t="shared" si="1"/>
        <v>2658</v>
      </c>
      <c r="J15" s="40">
        <f t="shared" si="5"/>
        <v>2658</v>
      </c>
      <c r="K15" s="40">
        <f t="shared" si="5"/>
        <v>0</v>
      </c>
      <c r="L15" s="40">
        <f t="shared" si="5"/>
        <v>0</v>
      </c>
      <c r="M15" s="40">
        <f t="shared" si="2"/>
        <v>2658</v>
      </c>
      <c r="N15" s="40">
        <f t="shared" si="5"/>
        <v>2658</v>
      </c>
      <c r="O15" s="40">
        <f t="shared" ref="O15:P15" si="7">O19+O26+O33+O38+O45+O50</f>
        <v>0</v>
      </c>
      <c r="P15" s="40">
        <f t="shared" si="7"/>
        <v>0</v>
      </c>
      <c r="Q15" s="40">
        <f t="shared" si="3"/>
        <v>2658</v>
      </c>
      <c r="R15" s="40">
        <f t="shared" si="5"/>
        <v>2658</v>
      </c>
      <c r="S15" s="40">
        <f t="shared" si="5"/>
        <v>0</v>
      </c>
      <c r="T15" s="40">
        <f t="shared" si="5"/>
        <v>0</v>
      </c>
    </row>
    <row r="16" spans="1:20" s="25" customFormat="1" ht="20.25" x14ac:dyDescent="0.25">
      <c r="A16" s="20"/>
      <c r="B16" s="21"/>
      <c r="C16" s="22"/>
      <c r="D16" s="39" t="s">
        <v>158</v>
      </c>
      <c r="E16" s="40">
        <f t="shared" si="0"/>
        <v>387</v>
      </c>
      <c r="F16" s="40">
        <f t="shared" si="5"/>
        <v>387</v>
      </c>
      <c r="G16" s="40">
        <f t="shared" si="5"/>
        <v>0</v>
      </c>
      <c r="H16" s="40">
        <f t="shared" si="5"/>
        <v>0</v>
      </c>
      <c r="I16" s="40">
        <f t="shared" si="1"/>
        <v>385</v>
      </c>
      <c r="J16" s="40">
        <f t="shared" si="5"/>
        <v>385</v>
      </c>
      <c r="K16" s="40">
        <f t="shared" si="5"/>
        <v>0</v>
      </c>
      <c r="L16" s="40">
        <f t="shared" si="5"/>
        <v>0</v>
      </c>
      <c r="M16" s="40">
        <f t="shared" si="2"/>
        <v>385</v>
      </c>
      <c r="N16" s="40">
        <f t="shared" si="5"/>
        <v>385</v>
      </c>
      <c r="O16" s="40">
        <f t="shared" ref="O16:P16" si="8">O20+O27+O34+O39+O46+O51</f>
        <v>0</v>
      </c>
      <c r="P16" s="40">
        <f t="shared" si="8"/>
        <v>0</v>
      </c>
      <c r="Q16" s="40">
        <f t="shared" si="3"/>
        <v>385</v>
      </c>
      <c r="R16" s="40">
        <f t="shared" si="5"/>
        <v>385</v>
      </c>
      <c r="S16" s="40">
        <f t="shared" si="5"/>
        <v>0</v>
      </c>
      <c r="T16" s="40">
        <f t="shared" si="5"/>
        <v>0</v>
      </c>
    </row>
    <row r="17" spans="1:20" s="31" customFormat="1" ht="31.5" x14ac:dyDescent="0.25">
      <c r="A17" s="26"/>
      <c r="B17" s="45" t="s">
        <v>9</v>
      </c>
      <c r="C17" s="46"/>
      <c r="D17" s="46" t="s">
        <v>29</v>
      </c>
      <c r="E17" s="48">
        <f t="shared" si="0"/>
        <v>9400</v>
      </c>
      <c r="F17" s="49">
        <f>F21+F22+F23</f>
        <v>9400</v>
      </c>
      <c r="G17" s="49">
        <f t="shared" ref="G17:H17" si="9">G21+G22+G23</f>
        <v>0</v>
      </c>
      <c r="H17" s="49">
        <f t="shared" si="9"/>
        <v>0</v>
      </c>
      <c r="I17" s="48">
        <f t="shared" si="1"/>
        <v>10000</v>
      </c>
      <c r="J17" s="49">
        <f t="shared" ref="J17" si="10">SUM(J21:J23)</f>
        <v>10000</v>
      </c>
      <c r="K17" s="49">
        <f t="shared" ref="K17:L17" si="11">SUM(K21:K23)</f>
        <v>0</v>
      </c>
      <c r="L17" s="49">
        <f t="shared" si="11"/>
        <v>0</v>
      </c>
      <c r="M17" s="48">
        <f t="shared" si="2"/>
        <v>10000</v>
      </c>
      <c r="N17" s="49">
        <f>SUM(N21:N23)</f>
        <v>10000</v>
      </c>
      <c r="O17" s="49">
        <f t="shared" ref="O17:P17" si="12">SUM(O21:O23)</f>
        <v>0</v>
      </c>
      <c r="P17" s="49">
        <f t="shared" si="12"/>
        <v>0</v>
      </c>
      <c r="Q17" s="48">
        <f t="shared" si="3"/>
        <v>10000</v>
      </c>
      <c r="R17" s="49">
        <f>SUM(R21:R23)</f>
        <v>10000</v>
      </c>
      <c r="S17" s="49">
        <f t="shared" ref="S17:T17" si="13">SUM(S21:S23)</f>
        <v>0</v>
      </c>
      <c r="T17" s="49">
        <f t="shared" si="13"/>
        <v>0</v>
      </c>
    </row>
    <row r="18" spans="1:20" s="31" customFormat="1" ht="15.75" x14ac:dyDescent="0.25">
      <c r="A18" s="26"/>
      <c r="B18" s="6"/>
      <c r="C18" s="6"/>
      <c r="D18" s="12" t="s">
        <v>156</v>
      </c>
      <c r="E18" s="30">
        <f t="shared" si="0"/>
        <v>361</v>
      </c>
      <c r="F18" s="30">
        <f>SUM(F19:F20)</f>
        <v>361</v>
      </c>
      <c r="G18" s="30">
        <f t="shared" ref="G18:T18" si="14">SUM(G19:G20)</f>
        <v>0</v>
      </c>
      <c r="H18" s="30">
        <f t="shared" si="14"/>
        <v>0</v>
      </c>
      <c r="I18" s="30">
        <f t="shared" si="1"/>
        <v>361</v>
      </c>
      <c r="J18" s="30">
        <f t="shared" si="14"/>
        <v>361</v>
      </c>
      <c r="K18" s="30">
        <f t="shared" si="14"/>
        <v>0</v>
      </c>
      <c r="L18" s="30">
        <f t="shared" si="14"/>
        <v>0</v>
      </c>
      <c r="M18" s="30">
        <f t="shared" si="2"/>
        <v>361</v>
      </c>
      <c r="N18" s="30">
        <f t="shared" si="14"/>
        <v>361</v>
      </c>
      <c r="O18" s="30">
        <f t="shared" si="14"/>
        <v>0</v>
      </c>
      <c r="P18" s="30">
        <f t="shared" si="14"/>
        <v>0</v>
      </c>
      <c r="Q18" s="30">
        <f t="shared" si="3"/>
        <v>361</v>
      </c>
      <c r="R18" s="30">
        <f t="shared" si="14"/>
        <v>361</v>
      </c>
      <c r="S18" s="30">
        <f t="shared" si="14"/>
        <v>0</v>
      </c>
      <c r="T18" s="30">
        <f t="shared" si="14"/>
        <v>0</v>
      </c>
    </row>
    <row r="19" spans="1:20" s="31" customFormat="1" ht="15.75" x14ac:dyDescent="0.25">
      <c r="A19" s="26"/>
      <c r="B19" s="6"/>
      <c r="C19" s="6"/>
      <c r="D19" s="12" t="s">
        <v>157</v>
      </c>
      <c r="E19" s="30">
        <f t="shared" si="0"/>
        <v>247</v>
      </c>
      <c r="F19" s="8">
        <v>247</v>
      </c>
      <c r="G19" s="8">
        <v>0</v>
      </c>
      <c r="H19" s="8">
        <v>0</v>
      </c>
      <c r="I19" s="30">
        <f t="shared" si="1"/>
        <v>247</v>
      </c>
      <c r="J19" s="8">
        <v>247</v>
      </c>
      <c r="K19" s="8">
        <v>0</v>
      </c>
      <c r="L19" s="8">
        <v>0</v>
      </c>
      <c r="M19" s="30">
        <f t="shared" si="2"/>
        <v>247</v>
      </c>
      <c r="N19" s="8">
        <v>247</v>
      </c>
      <c r="O19" s="8">
        <v>0</v>
      </c>
      <c r="P19" s="8">
        <v>0</v>
      </c>
      <c r="Q19" s="30">
        <f t="shared" si="3"/>
        <v>247</v>
      </c>
      <c r="R19" s="8">
        <v>247</v>
      </c>
      <c r="S19" s="8">
        <v>0</v>
      </c>
      <c r="T19" s="8">
        <v>0</v>
      </c>
    </row>
    <row r="20" spans="1:20" s="31" customFormat="1" ht="15.75" x14ac:dyDescent="0.25">
      <c r="A20" s="26"/>
      <c r="B20" s="6"/>
      <c r="C20" s="6"/>
      <c r="D20" s="12" t="s">
        <v>158</v>
      </c>
      <c r="E20" s="30">
        <f t="shared" si="0"/>
        <v>114</v>
      </c>
      <c r="F20" s="8">
        <v>114</v>
      </c>
      <c r="G20" s="8">
        <v>0</v>
      </c>
      <c r="H20" s="8">
        <v>0</v>
      </c>
      <c r="I20" s="30">
        <f t="shared" si="1"/>
        <v>114</v>
      </c>
      <c r="J20" s="8">
        <v>114</v>
      </c>
      <c r="K20" s="8">
        <v>0</v>
      </c>
      <c r="L20" s="8">
        <v>0</v>
      </c>
      <c r="M20" s="30">
        <f t="shared" si="2"/>
        <v>114</v>
      </c>
      <c r="N20" s="8">
        <v>114</v>
      </c>
      <c r="O20" s="8">
        <v>0</v>
      </c>
      <c r="P20" s="8">
        <v>0</v>
      </c>
      <c r="Q20" s="30">
        <f t="shared" si="3"/>
        <v>114</v>
      </c>
      <c r="R20" s="8">
        <v>114</v>
      </c>
      <c r="S20" s="8">
        <v>0</v>
      </c>
      <c r="T20" s="8">
        <v>0</v>
      </c>
    </row>
    <row r="21" spans="1:20" ht="15.75" x14ac:dyDescent="0.25">
      <c r="A21" s="32"/>
      <c r="B21" s="5"/>
      <c r="C21" s="6" t="s">
        <v>5</v>
      </c>
      <c r="D21" s="7" t="s">
        <v>15</v>
      </c>
      <c r="E21" s="11">
        <f t="shared" si="0"/>
        <v>5116</v>
      </c>
      <c r="F21" s="8">
        <v>5116</v>
      </c>
      <c r="G21" s="8">
        <v>0</v>
      </c>
      <c r="H21" s="8">
        <v>0</v>
      </c>
      <c r="I21" s="11">
        <f t="shared" si="1"/>
        <v>5500</v>
      </c>
      <c r="J21" s="8">
        <v>5500</v>
      </c>
      <c r="K21" s="8">
        <v>0</v>
      </c>
      <c r="L21" s="8">
        <v>0</v>
      </c>
      <c r="M21" s="11">
        <f t="shared" si="2"/>
        <v>5500</v>
      </c>
      <c r="N21" s="8">
        <v>5500</v>
      </c>
      <c r="O21" s="8">
        <v>0</v>
      </c>
      <c r="P21" s="8">
        <v>0</v>
      </c>
      <c r="Q21" s="11">
        <f t="shared" si="3"/>
        <v>5500</v>
      </c>
      <c r="R21" s="8">
        <v>5500</v>
      </c>
      <c r="S21" s="8">
        <v>0</v>
      </c>
      <c r="T21" s="8">
        <v>0</v>
      </c>
    </row>
    <row r="22" spans="1:20" ht="30" x14ac:dyDescent="0.25">
      <c r="A22" s="32"/>
      <c r="B22" s="5"/>
      <c r="C22" s="6" t="s">
        <v>6</v>
      </c>
      <c r="D22" s="7" t="s">
        <v>16</v>
      </c>
      <c r="E22" s="11">
        <f t="shared" si="0"/>
        <v>2100</v>
      </c>
      <c r="F22" s="8">
        <v>2100</v>
      </c>
      <c r="G22" s="8">
        <v>0</v>
      </c>
      <c r="H22" s="8">
        <v>0</v>
      </c>
      <c r="I22" s="11">
        <f t="shared" si="1"/>
        <v>2300</v>
      </c>
      <c r="J22" s="8">
        <v>2300</v>
      </c>
      <c r="K22" s="8">
        <v>0</v>
      </c>
      <c r="L22" s="8">
        <v>0</v>
      </c>
      <c r="M22" s="11">
        <f t="shared" si="2"/>
        <v>2300</v>
      </c>
      <c r="N22" s="8">
        <v>2300</v>
      </c>
      <c r="O22" s="8">
        <v>0</v>
      </c>
      <c r="P22" s="8">
        <v>0</v>
      </c>
      <c r="Q22" s="11">
        <f t="shared" si="3"/>
        <v>2300</v>
      </c>
      <c r="R22" s="8">
        <v>2300</v>
      </c>
      <c r="S22" s="8">
        <v>0</v>
      </c>
      <c r="T22" s="8">
        <v>0</v>
      </c>
    </row>
    <row r="23" spans="1:20" ht="15.75" x14ac:dyDescent="0.25">
      <c r="A23" s="32"/>
      <c r="B23" s="5"/>
      <c r="C23" s="6" t="s">
        <v>7</v>
      </c>
      <c r="D23" s="7" t="s">
        <v>17</v>
      </c>
      <c r="E23" s="11">
        <f t="shared" si="0"/>
        <v>2184</v>
      </c>
      <c r="F23" s="8">
        <v>2184</v>
      </c>
      <c r="G23" s="8">
        <v>0</v>
      </c>
      <c r="H23" s="8">
        <v>0</v>
      </c>
      <c r="I23" s="11">
        <f t="shared" si="1"/>
        <v>2200</v>
      </c>
      <c r="J23" s="8">
        <v>2200</v>
      </c>
      <c r="K23" s="8">
        <v>0</v>
      </c>
      <c r="L23" s="8">
        <v>0</v>
      </c>
      <c r="M23" s="11">
        <f t="shared" si="2"/>
        <v>2200</v>
      </c>
      <c r="N23" s="8">
        <v>2200</v>
      </c>
      <c r="O23" s="8">
        <v>0</v>
      </c>
      <c r="P23" s="8">
        <v>0</v>
      </c>
      <c r="Q23" s="11">
        <f t="shared" si="3"/>
        <v>2200</v>
      </c>
      <c r="R23" s="8">
        <v>2200</v>
      </c>
      <c r="S23" s="8">
        <v>0</v>
      </c>
      <c r="T23" s="8">
        <v>0</v>
      </c>
    </row>
    <row r="24" spans="1:20" s="31" customFormat="1" ht="15.75" x14ac:dyDescent="0.25">
      <c r="A24" s="26"/>
      <c r="B24" s="45" t="s">
        <v>19</v>
      </c>
      <c r="C24" s="46"/>
      <c r="D24" s="46" t="s">
        <v>25</v>
      </c>
      <c r="E24" s="48">
        <f t="shared" si="0"/>
        <v>3300</v>
      </c>
      <c r="F24" s="49">
        <f t="shared" ref="F24:T24" si="15">F28+F29+F30</f>
        <v>3300</v>
      </c>
      <c r="G24" s="49">
        <f t="shared" si="15"/>
        <v>0</v>
      </c>
      <c r="H24" s="49">
        <f t="shared" si="15"/>
        <v>0</v>
      </c>
      <c r="I24" s="48">
        <f t="shared" si="1"/>
        <v>3300</v>
      </c>
      <c r="J24" s="49">
        <f>SUM(J28:J30)</f>
        <v>3300</v>
      </c>
      <c r="K24" s="49">
        <f t="shared" ref="K24:L24" si="16">SUM(K28:K30)</f>
        <v>0</v>
      </c>
      <c r="L24" s="49">
        <f t="shared" si="16"/>
        <v>0</v>
      </c>
      <c r="M24" s="48">
        <f t="shared" si="2"/>
        <v>3300</v>
      </c>
      <c r="N24" s="49">
        <f>SUM(N28:N30)</f>
        <v>3300</v>
      </c>
      <c r="O24" s="49">
        <f t="shared" ref="O24:P24" si="17">SUM(O28:O30)</f>
        <v>0</v>
      </c>
      <c r="P24" s="49">
        <f t="shared" si="17"/>
        <v>0</v>
      </c>
      <c r="Q24" s="48">
        <f t="shared" si="3"/>
        <v>3300</v>
      </c>
      <c r="R24" s="49">
        <f t="shared" si="15"/>
        <v>3300</v>
      </c>
      <c r="S24" s="49">
        <f t="shared" si="15"/>
        <v>0</v>
      </c>
      <c r="T24" s="49">
        <f t="shared" si="15"/>
        <v>0</v>
      </c>
    </row>
    <row r="25" spans="1:20" s="31" customFormat="1" ht="15.75" x14ac:dyDescent="0.25">
      <c r="A25" s="26"/>
      <c r="B25" s="6"/>
      <c r="C25" s="6"/>
      <c r="D25" s="12" t="s">
        <v>156</v>
      </c>
      <c r="E25" s="30">
        <f t="shared" si="0"/>
        <v>212</v>
      </c>
      <c r="F25" s="30">
        <f>SUM(F26:F27)</f>
        <v>212</v>
      </c>
      <c r="G25" s="30">
        <f t="shared" ref="G25:H25" si="18">SUM(G26:G27)</f>
        <v>0</v>
      </c>
      <c r="H25" s="30">
        <f t="shared" si="18"/>
        <v>0</v>
      </c>
      <c r="I25" s="30">
        <f t="shared" si="1"/>
        <v>212</v>
      </c>
      <c r="J25" s="30">
        <f>SUM(J26:J27)</f>
        <v>212</v>
      </c>
      <c r="K25" s="30">
        <f t="shared" ref="K25:L25" si="19">SUM(K26:K27)</f>
        <v>0</v>
      </c>
      <c r="L25" s="30">
        <f t="shared" si="19"/>
        <v>0</v>
      </c>
      <c r="M25" s="30">
        <f t="shared" si="2"/>
        <v>212</v>
      </c>
      <c r="N25" s="30">
        <f>SUM(N26:N27)</f>
        <v>212</v>
      </c>
      <c r="O25" s="30">
        <f t="shared" ref="O25:P25" si="20">SUM(O26:O27)</f>
        <v>0</v>
      </c>
      <c r="P25" s="30">
        <f t="shared" si="20"/>
        <v>0</v>
      </c>
      <c r="Q25" s="30">
        <f t="shared" si="3"/>
        <v>212</v>
      </c>
      <c r="R25" s="30">
        <f>SUM(R26:R27)</f>
        <v>212</v>
      </c>
      <c r="S25" s="30">
        <f t="shared" ref="S25:T25" si="21">SUM(S26:S27)</f>
        <v>0</v>
      </c>
      <c r="T25" s="30">
        <f t="shared" si="21"/>
        <v>0</v>
      </c>
    </row>
    <row r="26" spans="1:20" s="31" customFormat="1" ht="15.75" x14ac:dyDescent="0.25">
      <c r="A26" s="26"/>
      <c r="B26" s="6"/>
      <c r="C26" s="6"/>
      <c r="D26" s="12" t="s">
        <v>157</v>
      </c>
      <c r="E26" s="30">
        <f t="shared" si="0"/>
        <v>174</v>
      </c>
      <c r="F26" s="8">
        <v>174</v>
      </c>
      <c r="G26" s="8">
        <v>0</v>
      </c>
      <c r="H26" s="8">
        <v>0</v>
      </c>
      <c r="I26" s="30">
        <f t="shared" si="1"/>
        <v>174</v>
      </c>
      <c r="J26" s="8">
        <v>174</v>
      </c>
      <c r="K26" s="8">
        <v>0</v>
      </c>
      <c r="L26" s="8">
        <v>0</v>
      </c>
      <c r="M26" s="30">
        <f t="shared" si="2"/>
        <v>174</v>
      </c>
      <c r="N26" s="8">
        <v>174</v>
      </c>
      <c r="O26" s="8">
        <v>0</v>
      </c>
      <c r="P26" s="8">
        <v>0</v>
      </c>
      <c r="Q26" s="30">
        <f t="shared" si="3"/>
        <v>174</v>
      </c>
      <c r="R26" s="8">
        <v>174</v>
      </c>
      <c r="S26" s="8">
        <v>0</v>
      </c>
      <c r="T26" s="8">
        <v>0</v>
      </c>
    </row>
    <row r="27" spans="1:20" s="31" customFormat="1" ht="15.75" x14ac:dyDescent="0.25">
      <c r="A27" s="26"/>
      <c r="B27" s="6"/>
      <c r="C27" s="6"/>
      <c r="D27" s="12" t="s">
        <v>158</v>
      </c>
      <c r="E27" s="30">
        <f t="shared" si="0"/>
        <v>38</v>
      </c>
      <c r="F27" s="8">
        <v>38</v>
      </c>
      <c r="G27" s="8">
        <v>0</v>
      </c>
      <c r="H27" s="8">
        <v>0</v>
      </c>
      <c r="I27" s="30">
        <f t="shared" si="1"/>
        <v>38</v>
      </c>
      <c r="J27" s="8">
        <v>38</v>
      </c>
      <c r="K27" s="8">
        <v>0</v>
      </c>
      <c r="L27" s="8">
        <v>0</v>
      </c>
      <c r="M27" s="30">
        <f t="shared" si="2"/>
        <v>38</v>
      </c>
      <c r="N27" s="8">
        <v>38</v>
      </c>
      <c r="O27" s="8">
        <v>0</v>
      </c>
      <c r="P27" s="8">
        <v>0</v>
      </c>
      <c r="Q27" s="30">
        <f t="shared" si="3"/>
        <v>38</v>
      </c>
      <c r="R27" s="8">
        <v>38</v>
      </c>
      <c r="S27" s="8">
        <v>0</v>
      </c>
      <c r="T27" s="8">
        <v>0</v>
      </c>
    </row>
    <row r="28" spans="1:20" ht="15.75" x14ac:dyDescent="0.25">
      <c r="A28" s="32"/>
      <c r="B28" s="5"/>
      <c r="C28" s="6" t="s">
        <v>21</v>
      </c>
      <c r="D28" s="7" t="s">
        <v>26</v>
      </c>
      <c r="E28" s="11">
        <f t="shared" si="0"/>
        <v>3100</v>
      </c>
      <c r="F28" s="8">
        <v>3100</v>
      </c>
      <c r="G28" s="8">
        <v>0</v>
      </c>
      <c r="H28" s="8">
        <v>0</v>
      </c>
      <c r="I28" s="11">
        <f t="shared" si="1"/>
        <v>3100</v>
      </c>
      <c r="J28" s="8">
        <v>3100</v>
      </c>
      <c r="K28" s="8">
        <v>0</v>
      </c>
      <c r="L28" s="8">
        <v>0</v>
      </c>
      <c r="M28" s="11">
        <f t="shared" si="2"/>
        <v>3100</v>
      </c>
      <c r="N28" s="8">
        <v>3100</v>
      </c>
      <c r="O28" s="8">
        <v>0</v>
      </c>
      <c r="P28" s="8">
        <v>0</v>
      </c>
      <c r="Q28" s="11">
        <f t="shared" si="3"/>
        <v>3100</v>
      </c>
      <c r="R28" s="8">
        <v>3100</v>
      </c>
      <c r="S28" s="8">
        <v>0</v>
      </c>
      <c r="T28" s="8">
        <v>0</v>
      </c>
    </row>
    <row r="29" spans="1:20" ht="15.75" x14ac:dyDescent="0.25">
      <c r="A29" s="32"/>
      <c r="B29" s="5"/>
      <c r="C29" s="6" t="s">
        <v>22</v>
      </c>
      <c r="D29" s="7" t="s">
        <v>27</v>
      </c>
      <c r="E29" s="11">
        <f t="shared" si="0"/>
        <v>100</v>
      </c>
      <c r="F29" s="8">
        <v>100</v>
      </c>
      <c r="G29" s="8">
        <v>0</v>
      </c>
      <c r="H29" s="8">
        <v>0</v>
      </c>
      <c r="I29" s="11">
        <f t="shared" si="1"/>
        <v>100</v>
      </c>
      <c r="J29" s="8">
        <v>100</v>
      </c>
      <c r="K29" s="8">
        <v>0</v>
      </c>
      <c r="L29" s="8">
        <v>0</v>
      </c>
      <c r="M29" s="11">
        <f t="shared" si="2"/>
        <v>100</v>
      </c>
      <c r="N29" s="8">
        <v>100</v>
      </c>
      <c r="O29" s="8">
        <v>0</v>
      </c>
      <c r="P29" s="8">
        <v>0</v>
      </c>
      <c r="Q29" s="11">
        <f t="shared" si="3"/>
        <v>100</v>
      </c>
      <c r="R29" s="8">
        <v>100</v>
      </c>
      <c r="S29" s="8">
        <v>0</v>
      </c>
      <c r="T29" s="8">
        <v>0</v>
      </c>
    </row>
    <row r="30" spans="1:20" ht="15.75" x14ac:dyDescent="0.25">
      <c r="A30" s="32"/>
      <c r="B30" s="5"/>
      <c r="C30" s="6" t="s">
        <v>23</v>
      </c>
      <c r="D30" s="7" t="s">
        <v>28</v>
      </c>
      <c r="E30" s="11">
        <f t="shared" si="0"/>
        <v>100</v>
      </c>
      <c r="F30" s="8">
        <v>100</v>
      </c>
      <c r="G30" s="8">
        <v>0</v>
      </c>
      <c r="H30" s="8">
        <v>0</v>
      </c>
      <c r="I30" s="11">
        <f t="shared" si="1"/>
        <v>100</v>
      </c>
      <c r="J30" s="8">
        <v>100</v>
      </c>
      <c r="K30" s="8">
        <v>0</v>
      </c>
      <c r="L30" s="8">
        <v>0</v>
      </c>
      <c r="M30" s="11">
        <f t="shared" si="2"/>
        <v>100</v>
      </c>
      <c r="N30" s="8">
        <v>100</v>
      </c>
      <c r="O30" s="8">
        <v>0</v>
      </c>
      <c r="P30" s="8">
        <v>0</v>
      </c>
      <c r="Q30" s="11">
        <f t="shared" si="3"/>
        <v>100</v>
      </c>
      <c r="R30" s="8">
        <v>100</v>
      </c>
      <c r="S30" s="8">
        <v>0</v>
      </c>
      <c r="T30" s="8">
        <v>0</v>
      </c>
    </row>
    <row r="31" spans="1:20" ht="31.5" x14ac:dyDescent="0.25">
      <c r="B31" s="45" t="s">
        <v>24</v>
      </c>
      <c r="C31" s="46"/>
      <c r="D31" s="46" t="s">
        <v>34</v>
      </c>
      <c r="E31" s="48">
        <f t="shared" si="0"/>
        <v>11094</v>
      </c>
      <c r="F31" s="49">
        <f t="shared" ref="F31:H31" si="22">F35</f>
        <v>10400</v>
      </c>
      <c r="G31" s="49">
        <f t="shared" si="22"/>
        <v>0</v>
      </c>
      <c r="H31" s="49">
        <f t="shared" si="22"/>
        <v>694</v>
      </c>
      <c r="I31" s="48">
        <f t="shared" si="1"/>
        <v>13700</v>
      </c>
      <c r="J31" s="49">
        <f>SUM(J35)</f>
        <v>13000</v>
      </c>
      <c r="K31" s="49">
        <f t="shared" ref="K31:L31" si="23">SUM(K35)</f>
        <v>0</v>
      </c>
      <c r="L31" s="49">
        <f t="shared" si="23"/>
        <v>700</v>
      </c>
      <c r="M31" s="48">
        <f t="shared" si="2"/>
        <v>13700</v>
      </c>
      <c r="N31" s="49">
        <f t="shared" ref="N31" si="24">SUM(N35)</f>
        <v>13000</v>
      </c>
      <c r="O31" s="49">
        <f t="shared" ref="O31:P31" si="25">SUM(O35)</f>
        <v>0</v>
      </c>
      <c r="P31" s="49">
        <f t="shared" si="25"/>
        <v>700</v>
      </c>
      <c r="Q31" s="48">
        <f t="shared" si="3"/>
        <v>13700</v>
      </c>
      <c r="R31" s="49">
        <f t="shared" ref="R31:S31" si="26">SUM(R35)</f>
        <v>13000</v>
      </c>
      <c r="S31" s="49">
        <f t="shared" si="26"/>
        <v>0</v>
      </c>
      <c r="T31" s="49">
        <f t="shared" ref="T31" si="27">SUM(T35)</f>
        <v>700</v>
      </c>
    </row>
    <row r="32" spans="1:20" s="31" customFormat="1" ht="15.75" x14ac:dyDescent="0.25">
      <c r="A32" s="26"/>
      <c r="B32" s="6"/>
      <c r="C32" s="6"/>
      <c r="D32" s="12" t="s">
        <v>156</v>
      </c>
      <c r="E32" s="30">
        <f t="shared" si="0"/>
        <v>358</v>
      </c>
      <c r="F32" s="8">
        <f>SUM(F33:F34)</f>
        <v>358</v>
      </c>
      <c r="G32" s="8">
        <f t="shared" ref="G32:H32" si="28">SUM(G33:G34)</f>
        <v>0</v>
      </c>
      <c r="H32" s="8">
        <f t="shared" si="28"/>
        <v>0</v>
      </c>
      <c r="I32" s="30">
        <f t="shared" si="1"/>
        <v>356</v>
      </c>
      <c r="J32" s="8">
        <f>SUM(J33:J34)</f>
        <v>356</v>
      </c>
      <c r="K32" s="8">
        <f t="shared" ref="K32:L32" si="29">SUM(K33:K34)</f>
        <v>0</v>
      </c>
      <c r="L32" s="8">
        <f t="shared" si="29"/>
        <v>0</v>
      </c>
      <c r="M32" s="30">
        <f t="shared" si="2"/>
        <v>356</v>
      </c>
      <c r="N32" s="8">
        <f>SUM(N33:N34)</f>
        <v>356</v>
      </c>
      <c r="O32" s="8">
        <f t="shared" ref="O32:P32" si="30">SUM(O33:O34)</f>
        <v>0</v>
      </c>
      <c r="P32" s="8">
        <f t="shared" si="30"/>
        <v>0</v>
      </c>
      <c r="Q32" s="30">
        <f t="shared" si="3"/>
        <v>356</v>
      </c>
      <c r="R32" s="8">
        <f>SUM(R33:R34)</f>
        <v>356</v>
      </c>
      <c r="S32" s="8">
        <f>SUM(S33:S34)</f>
        <v>0</v>
      </c>
      <c r="T32" s="8">
        <f>SUM(T33:T34)</f>
        <v>0</v>
      </c>
    </row>
    <row r="33" spans="1:20" s="31" customFormat="1" ht="15.75" x14ac:dyDescent="0.25">
      <c r="A33" s="26"/>
      <c r="B33" s="6"/>
      <c r="C33" s="6"/>
      <c r="D33" s="12" t="s">
        <v>157</v>
      </c>
      <c r="E33" s="30">
        <f t="shared" si="0"/>
        <v>311</v>
      </c>
      <c r="F33" s="8">
        <v>311</v>
      </c>
      <c r="G33" s="8">
        <v>0</v>
      </c>
      <c r="H33" s="8">
        <v>0</v>
      </c>
      <c r="I33" s="30">
        <f t="shared" si="1"/>
        <v>311</v>
      </c>
      <c r="J33" s="8">
        <v>311</v>
      </c>
      <c r="K33" s="8">
        <v>0</v>
      </c>
      <c r="L33" s="8">
        <v>0</v>
      </c>
      <c r="M33" s="30">
        <f t="shared" si="2"/>
        <v>311</v>
      </c>
      <c r="N33" s="8">
        <v>311</v>
      </c>
      <c r="O33" s="8">
        <v>0</v>
      </c>
      <c r="P33" s="8">
        <v>0</v>
      </c>
      <c r="Q33" s="30">
        <f t="shared" si="3"/>
        <v>311</v>
      </c>
      <c r="R33" s="8">
        <v>311</v>
      </c>
      <c r="S33" s="8">
        <v>0</v>
      </c>
      <c r="T33" s="8">
        <v>0</v>
      </c>
    </row>
    <row r="34" spans="1:20" s="31" customFormat="1" ht="15.75" x14ac:dyDescent="0.25">
      <c r="A34" s="26"/>
      <c r="B34" s="6"/>
      <c r="C34" s="6"/>
      <c r="D34" s="12" t="s">
        <v>158</v>
      </c>
      <c r="E34" s="30">
        <f t="shared" si="0"/>
        <v>47</v>
      </c>
      <c r="F34" s="8">
        <v>47</v>
      </c>
      <c r="G34" s="8">
        <v>0</v>
      </c>
      <c r="H34" s="8">
        <v>0</v>
      </c>
      <c r="I34" s="30">
        <f t="shared" si="1"/>
        <v>45</v>
      </c>
      <c r="J34" s="8">
        <v>45</v>
      </c>
      <c r="K34" s="8">
        <v>0</v>
      </c>
      <c r="L34" s="8">
        <v>0</v>
      </c>
      <c r="M34" s="30">
        <f t="shared" si="2"/>
        <v>45</v>
      </c>
      <c r="N34" s="8">
        <v>45</v>
      </c>
      <c r="O34" s="8">
        <v>0</v>
      </c>
      <c r="P34" s="8">
        <v>0</v>
      </c>
      <c r="Q34" s="30">
        <f t="shared" si="3"/>
        <v>45</v>
      </c>
      <c r="R34" s="8">
        <v>45</v>
      </c>
      <c r="S34" s="8">
        <v>0</v>
      </c>
      <c r="T34" s="8">
        <v>0</v>
      </c>
    </row>
    <row r="35" spans="1:20" s="31" customFormat="1" ht="15.75" x14ac:dyDescent="0.25">
      <c r="A35" s="26"/>
      <c r="B35" s="5"/>
      <c r="C35" s="6" t="s">
        <v>41</v>
      </c>
      <c r="D35" s="7" t="s">
        <v>35</v>
      </c>
      <c r="E35" s="30">
        <f t="shared" si="0"/>
        <v>11094</v>
      </c>
      <c r="F35" s="8">
        <v>10400</v>
      </c>
      <c r="G35" s="8">
        <v>0</v>
      </c>
      <c r="H35" s="8">
        <v>694</v>
      </c>
      <c r="I35" s="30">
        <f t="shared" si="1"/>
        <v>13700</v>
      </c>
      <c r="J35" s="8">
        <v>13000</v>
      </c>
      <c r="K35" s="8">
        <v>0</v>
      </c>
      <c r="L35" s="8">
        <v>700</v>
      </c>
      <c r="M35" s="30">
        <f t="shared" si="2"/>
        <v>13700</v>
      </c>
      <c r="N35" s="8">
        <v>13000</v>
      </c>
      <c r="O35" s="8">
        <v>0</v>
      </c>
      <c r="P35" s="8">
        <v>700</v>
      </c>
      <c r="Q35" s="30">
        <f t="shared" si="3"/>
        <v>13700</v>
      </c>
      <c r="R35" s="8">
        <v>13000</v>
      </c>
      <c r="S35" s="8">
        <v>0</v>
      </c>
      <c r="T35" s="8">
        <v>700</v>
      </c>
    </row>
    <row r="36" spans="1:20" ht="48" customHeight="1" x14ac:dyDescent="0.25">
      <c r="B36" s="45" t="s">
        <v>36</v>
      </c>
      <c r="C36" s="46"/>
      <c r="D36" s="46" t="s">
        <v>39</v>
      </c>
      <c r="E36" s="48">
        <f t="shared" si="0"/>
        <v>21008</v>
      </c>
      <c r="F36" s="49">
        <f>SUM(F40:F42)</f>
        <v>21000</v>
      </c>
      <c r="G36" s="49">
        <f t="shared" ref="G36:H36" si="31">SUM(G40:G42)</f>
        <v>0</v>
      </c>
      <c r="H36" s="49">
        <f t="shared" si="31"/>
        <v>8</v>
      </c>
      <c r="I36" s="48">
        <f t="shared" si="1"/>
        <v>21010</v>
      </c>
      <c r="J36" s="49">
        <f>SUM(J40:J42)</f>
        <v>21000</v>
      </c>
      <c r="K36" s="49">
        <f t="shared" ref="K36:L36" si="32">SUM(K40:K42)</f>
        <v>0</v>
      </c>
      <c r="L36" s="49">
        <f t="shared" si="32"/>
        <v>10</v>
      </c>
      <c r="M36" s="48">
        <f t="shared" si="2"/>
        <v>21010</v>
      </c>
      <c r="N36" s="49">
        <f>SUM(N40:N42)</f>
        <v>21000</v>
      </c>
      <c r="O36" s="49">
        <f t="shared" ref="O36:P36" si="33">SUM(O40:O42)</f>
        <v>0</v>
      </c>
      <c r="P36" s="49">
        <f t="shared" si="33"/>
        <v>10</v>
      </c>
      <c r="Q36" s="48">
        <f t="shared" si="3"/>
        <v>21010</v>
      </c>
      <c r="R36" s="49">
        <f>SUM(R40:R42)</f>
        <v>21000</v>
      </c>
      <c r="S36" s="49">
        <f t="shared" ref="S36:T36" si="34">SUM(S40:S42)</f>
        <v>0</v>
      </c>
      <c r="T36" s="49">
        <f t="shared" si="34"/>
        <v>10</v>
      </c>
    </row>
    <row r="37" spans="1:20" s="31" customFormat="1" ht="15.75" x14ac:dyDescent="0.25">
      <c r="A37" s="26"/>
      <c r="B37" s="6"/>
      <c r="C37" s="6"/>
      <c r="D37" s="12" t="s">
        <v>156</v>
      </c>
      <c r="E37" s="30">
        <f t="shared" si="0"/>
        <v>1936</v>
      </c>
      <c r="F37" s="30">
        <f>SUM(F38:F39)</f>
        <v>1936</v>
      </c>
      <c r="G37" s="30">
        <f t="shared" ref="G37:H37" si="35">SUM(G38:G39)</f>
        <v>0</v>
      </c>
      <c r="H37" s="30">
        <f t="shared" si="35"/>
        <v>0</v>
      </c>
      <c r="I37" s="30">
        <f t="shared" si="1"/>
        <v>1936</v>
      </c>
      <c r="J37" s="30">
        <f>SUM(J38:J39)</f>
        <v>1936</v>
      </c>
      <c r="K37" s="30">
        <f t="shared" ref="K37" si="36">SUM(K38:K39)</f>
        <v>0</v>
      </c>
      <c r="L37" s="30">
        <f t="shared" ref="L37" si="37">SUM(L38:L39)</f>
        <v>0</v>
      </c>
      <c r="M37" s="30">
        <f t="shared" si="2"/>
        <v>1936</v>
      </c>
      <c r="N37" s="30">
        <f>SUM(N38:N39)</f>
        <v>1936</v>
      </c>
      <c r="O37" s="30">
        <f t="shared" ref="O37" si="38">SUM(O38:O39)</f>
        <v>0</v>
      </c>
      <c r="P37" s="30">
        <f t="shared" ref="P37" si="39">SUM(P38:P39)</f>
        <v>0</v>
      </c>
      <c r="Q37" s="30">
        <f t="shared" si="3"/>
        <v>1936</v>
      </c>
      <c r="R37" s="30">
        <f>SUM(R38:R39)</f>
        <v>1936</v>
      </c>
      <c r="S37" s="30">
        <f t="shared" ref="S37" si="40">SUM(S38:S39)</f>
        <v>0</v>
      </c>
      <c r="T37" s="30">
        <f t="shared" ref="T37" si="41">SUM(T38:T39)</f>
        <v>0</v>
      </c>
    </row>
    <row r="38" spans="1:20" s="31" customFormat="1" ht="15.75" x14ac:dyDescent="0.25">
      <c r="A38" s="26"/>
      <c r="B38" s="6"/>
      <c r="C38" s="6"/>
      <c r="D38" s="12" t="s">
        <v>157</v>
      </c>
      <c r="E38" s="30">
        <f t="shared" si="0"/>
        <v>1813</v>
      </c>
      <c r="F38" s="8">
        <v>1813</v>
      </c>
      <c r="G38" s="8">
        <v>0</v>
      </c>
      <c r="H38" s="8">
        <v>0</v>
      </c>
      <c r="I38" s="30">
        <f t="shared" si="1"/>
        <v>1813</v>
      </c>
      <c r="J38" s="8">
        <v>1813</v>
      </c>
      <c r="K38" s="8">
        <v>0</v>
      </c>
      <c r="L38" s="8">
        <v>0</v>
      </c>
      <c r="M38" s="30">
        <f t="shared" si="2"/>
        <v>1813</v>
      </c>
      <c r="N38" s="8">
        <v>1813</v>
      </c>
      <c r="O38" s="8">
        <v>0</v>
      </c>
      <c r="P38" s="8">
        <v>0</v>
      </c>
      <c r="Q38" s="30">
        <f t="shared" si="3"/>
        <v>1813</v>
      </c>
      <c r="R38" s="8">
        <v>1813</v>
      </c>
      <c r="S38" s="8">
        <v>0</v>
      </c>
      <c r="T38" s="8">
        <v>0</v>
      </c>
    </row>
    <row r="39" spans="1:20" s="31" customFormat="1" ht="15.75" x14ac:dyDescent="0.25">
      <c r="A39" s="26"/>
      <c r="B39" s="6"/>
      <c r="C39" s="6"/>
      <c r="D39" s="12" t="s">
        <v>158</v>
      </c>
      <c r="E39" s="30">
        <f t="shared" si="0"/>
        <v>123</v>
      </c>
      <c r="F39" s="8">
        <v>123</v>
      </c>
      <c r="G39" s="8">
        <v>0</v>
      </c>
      <c r="H39" s="8">
        <v>0</v>
      </c>
      <c r="I39" s="30">
        <f t="shared" si="1"/>
        <v>123</v>
      </c>
      <c r="J39" s="8">
        <v>123</v>
      </c>
      <c r="K39" s="8">
        <v>0</v>
      </c>
      <c r="L39" s="8">
        <v>0</v>
      </c>
      <c r="M39" s="30">
        <f t="shared" si="2"/>
        <v>123</v>
      </c>
      <c r="N39" s="8">
        <v>123</v>
      </c>
      <c r="O39" s="8">
        <v>0</v>
      </c>
      <c r="P39" s="8">
        <v>0</v>
      </c>
      <c r="Q39" s="30">
        <f t="shared" si="3"/>
        <v>123</v>
      </c>
      <c r="R39" s="8">
        <v>123</v>
      </c>
      <c r="S39" s="8">
        <v>0</v>
      </c>
      <c r="T39" s="8">
        <v>0</v>
      </c>
    </row>
    <row r="40" spans="1:20" ht="60" x14ac:dyDescent="0.25">
      <c r="A40" s="32"/>
      <c r="B40" s="5"/>
      <c r="C40" s="6" t="s">
        <v>42</v>
      </c>
      <c r="D40" s="7" t="s">
        <v>40</v>
      </c>
      <c r="E40" s="11">
        <f t="shared" si="0"/>
        <v>10008</v>
      </c>
      <c r="F40" s="8">
        <v>10000</v>
      </c>
      <c r="G40" s="8">
        <v>0</v>
      </c>
      <c r="H40" s="8">
        <v>8</v>
      </c>
      <c r="I40" s="11">
        <f t="shared" si="1"/>
        <v>10010</v>
      </c>
      <c r="J40" s="8">
        <v>10000</v>
      </c>
      <c r="K40" s="8">
        <v>0</v>
      </c>
      <c r="L40" s="8">
        <v>10</v>
      </c>
      <c r="M40" s="11">
        <f t="shared" si="2"/>
        <v>10010</v>
      </c>
      <c r="N40" s="8">
        <v>10000</v>
      </c>
      <c r="O40" s="8">
        <v>0</v>
      </c>
      <c r="P40" s="8">
        <v>10</v>
      </c>
      <c r="Q40" s="11">
        <f t="shared" si="3"/>
        <v>10010</v>
      </c>
      <c r="R40" s="8">
        <v>10000</v>
      </c>
      <c r="S40" s="8">
        <v>0</v>
      </c>
      <c r="T40" s="8">
        <v>10</v>
      </c>
    </row>
    <row r="41" spans="1:20" ht="60" x14ac:dyDescent="0.25">
      <c r="A41" s="32"/>
      <c r="B41" s="5"/>
      <c r="C41" s="6" t="s">
        <v>43</v>
      </c>
      <c r="D41" s="7" t="s">
        <v>37</v>
      </c>
      <c r="E41" s="11">
        <f t="shared" si="0"/>
        <v>9000</v>
      </c>
      <c r="F41" s="8">
        <v>9000</v>
      </c>
      <c r="G41" s="8">
        <v>0</v>
      </c>
      <c r="H41" s="8">
        <v>0</v>
      </c>
      <c r="I41" s="11">
        <f t="shared" si="1"/>
        <v>9000</v>
      </c>
      <c r="J41" s="8">
        <v>9000</v>
      </c>
      <c r="K41" s="8">
        <v>0</v>
      </c>
      <c r="L41" s="8">
        <v>0</v>
      </c>
      <c r="M41" s="11">
        <f t="shared" si="2"/>
        <v>9000</v>
      </c>
      <c r="N41" s="8">
        <v>9000</v>
      </c>
      <c r="O41" s="8">
        <v>0</v>
      </c>
      <c r="P41" s="8">
        <v>0</v>
      </c>
      <c r="Q41" s="11">
        <f t="shared" si="3"/>
        <v>9000</v>
      </c>
      <c r="R41" s="8">
        <v>9000</v>
      </c>
      <c r="S41" s="8">
        <v>0</v>
      </c>
      <c r="T41" s="8">
        <v>0</v>
      </c>
    </row>
    <row r="42" spans="1:20" ht="60" x14ac:dyDescent="0.25">
      <c r="A42" s="32"/>
      <c r="B42" s="5"/>
      <c r="C42" s="6" t="s">
        <v>44</v>
      </c>
      <c r="D42" s="7" t="s">
        <v>38</v>
      </c>
      <c r="E42" s="11">
        <f t="shared" si="0"/>
        <v>2000</v>
      </c>
      <c r="F42" s="8">
        <v>2000</v>
      </c>
      <c r="G42" s="8">
        <v>0</v>
      </c>
      <c r="H42" s="8">
        <v>0</v>
      </c>
      <c r="I42" s="11">
        <f t="shared" si="1"/>
        <v>2000</v>
      </c>
      <c r="J42" s="8">
        <v>2000</v>
      </c>
      <c r="K42" s="8">
        <v>0</v>
      </c>
      <c r="L42" s="8">
        <v>0</v>
      </c>
      <c r="M42" s="11">
        <f t="shared" si="2"/>
        <v>2000</v>
      </c>
      <c r="N42" s="8">
        <v>2000</v>
      </c>
      <c r="O42" s="8">
        <v>0</v>
      </c>
      <c r="P42" s="8">
        <v>0</v>
      </c>
      <c r="Q42" s="11">
        <f t="shared" si="3"/>
        <v>2000</v>
      </c>
      <c r="R42" s="8">
        <v>2000</v>
      </c>
      <c r="S42" s="8">
        <v>0</v>
      </c>
      <c r="T42" s="8">
        <v>0</v>
      </c>
    </row>
    <row r="43" spans="1:20" s="31" customFormat="1" ht="31.5" x14ac:dyDescent="0.25">
      <c r="A43" s="26"/>
      <c r="B43" s="45" t="s">
        <v>31</v>
      </c>
      <c r="C43" s="46"/>
      <c r="D43" s="46" t="s">
        <v>344</v>
      </c>
      <c r="E43" s="48">
        <f t="shared" si="0"/>
        <v>1045</v>
      </c>
      <c r="F43" s="49">
        <f>SUM(F47)</f>
        <v>1030</v>
      </c>
      <c r="G43" s="49">
        <f t="shared" ref="G43:H43" si="42">SUM(G47)</f>
        <v>0</v>
      </c>
      <c r="H43" s="49">
        <f t="shared" si="42"/>
        <v>15</v>
      </c>
      <c r="I43" s="48">
        <f t="shared" si="1"/>
        <v>1220</v>
      </c>
      <c r="J43" s="49">
        <f>SUM(J47)</f>
        <v>1200</v>
      </c>
      <c r="K43" s="49">
        <f t="shared" ref="K43" si="43">SUM(K47)</f>
        <v>0</v>
      </c>
      <c r="L43" s="49">
        <v>20</v>
      </c>
      <c r="M43" s="48">
        <f t="shared" si="2"/>
        <v>1220</v>
      </c>
      <c r="N43" s="49">
        <f>SUM(N47)</f>
        <v>1200</v>
      </c>
      <c r="O43" s="49">
        <f t="shared" ref="O43" si="44">SUM(O47)</f>
        <v>0</v>
      </c>
      <c r="P43" s="49">
        <v>20</v>
      </c>
      <c r="Q43" s="48">
        <f t="shared" si="3"/>
        <v>1220</v>
      </c>
      <c r="R43" s="49">
        <f>SUM(R47)</f>
        <v>1200</v>
      </c>
      <c r="S43" s="49">
        <f t="shared" ref="S43" si="45">SUM(S47)</f>
        <v>0</v>
      </c>
      <c r="T43" s="49">
        <v>20</v>
      </c>
    </row>
    <row r="44" spans="1:20" s="31" customFormat="1" ht="15.75" x14ac:dyDescent="0.25">
      <c r="A44" s="26"/>
      <c r="B44" s="6"/>
      <c r="C44" s="6"/>
      <c r="D44" s="12" t="s">
        <v>156</v>
      </c>
      <c r="E44" s="30">
        <f t="shared" si="0"/>
        <v>43</v>
      </c>
      <c r="F44" s="30">
        <f>SUM(F45:F46)</f>
        <v>43</v>
      </c>
      <c r="G44" s="30">
        <f t="shared" ref="G44" si="46">SUM(G45:G46)</f>
        <v>0</v>
      </c>
      <c r="H44" s="30">
        <f t="shared" ref="H44" si="47">SUM(H45:H46)</f>
        <v>0</v>
      </c>
      <c r="I44" s="30">
        <f t="shared" si="1"/>
        <v>43</v>
      </c>
      <c r="J44" s="30">
        <f>SUM(J45:J46)</f>
        <v>43</v>
      </c>
      <c r="K44" s="30">
        <f t="shared" ref="K44" si="48">SUM(K45:K46)</f>
        <v>0</v>
      </c>
      <c r="L44" s="30">
        <f t="shared" ref="L44" si="49">SUM(L45:L46)</f>
        <v>0</v>
      </c>
      <c r="M44" s="30">
        <f t="shared" si="2"/>
        <v>43</v>
      </c>
      <c r="N44" s="30">
        <f>SUM(N45:N46)</f>
        <v>43</v>
      </c>
      <c r="O44" s="30">
        <f t="shared" ref="O44" si="50">SUM(O45:O46)</f>
        <v>0</v>
      </c>
      <c r="P44" s="30">
        <f t="shared" ref="P44" si="51">SUM(P45:P46)</f>
        <v>0</v>
      </c>
      <c r="Q44" s="30">
        <f t="shared" si="3"/>
        <v>43</v>
      </c>
      <c r="R44" s="30">
        <f>SUM(R45:R46)</f>
        <v>43</v>
      </c>
      <c r="S44" s="30">
        <f t="shared" ref="S44" si="52">SUM(S45:S46)</f>
        <v>0</v>
      </c>
      <c r="T44" s="30">
        <f t="shared" ref="T44" si="53">SUM(T45:T46)</f>
        <v>0</v>
      </c>
    </row>
    <row r="45" spans="1:20" s="31" customFormat="1" ht="15.75" x14ac:dyDescent="0.25">
      <c r="A45" s="26"/>
      <c r="B45" s="6"/>
      <c r="C45" s="6"/>
      <c r="D45" s="12" t="s">
        <v>157</v>
      </c>
      <c r="E45" s="30">
        <f t="shared" si="0"/>
        <v>37</v>
      </c>
      <c r="F45" s="8">
        <v>37</v>
      </c>
      <c r="G45" s="8">
        <v>0</v>
      </c>
      <c r="H45" s="8">
        <v>0</v>
      </c>
      <c r="I45" s="30">
        <f t="shared" si="1"/>
        <v>37</v>
      </c>
      <c r="J45" s="8">
        <v>37</v>
      </c>
      <c r="K45" s="8">
        <v>0</v>
      </c>
      <c r="L45" s="8">
        <v>0</v>
      </c>
      <c r="M45" s="30">
        <f t="shared" si="2"/>
        <v>37</v>
      </c>
      <c r="N45" s="8">
        <v>37</v>
      </c>
      <c r="O45" s="8">
        <v>0</v>
      </c>
      <c r="P45" s="8">
        <v>0</v>
      </c>
      <c r="Q45" s="30">
        <f t="shared" si="3"/>
        <v>37</v>
      </c>
      <c r="R45" s="8">
        <v>37</v>
      </c>
      <c r="S45" s="8">
        <v>0</v>
      </c>
      <c r="T45" s="8">
        <v>0</v>
      </c>
    </row>
    <row r="46" spans="1:20" s="31" customFormat="1" ht="15.75" x14ac:dyDescent="0.25">
      <c r="A46" s="26"/>
      <c r="B46" s="6"/>
      <c r="C46" s="6"/>
      <c r="D46" s="12" t="s">
        <v>158</v>
      </c>
      <c r="E46" s="30">
        <f t="shared" si="0"/>
        <v>6</v>
      </c>
      <c r="F46" s="8">
        <v>6</v>
      </c>
      <c r="G46" s="8">
        <v>0</v>
      </c>
      <c r="H46" s="8">
        <v>0</v>
      </c>
      <c r="I46" s="30">
        <f t="shared" si="1"/>
        <v>6</v>
      </c>
      <c r="J46" s="8">
        <v>6</v>
      </c>
      <c r="K46" s="8">
        <v>0</v>
      </c>
      <c r="L46" s="8">
        <v>0</v>
      </c>
      <c r="M46" s="30">
        <f t="shared" si="2"/>
        <v>6</v>
      </c>
      <c r="N46" s="8">
        <v>6</v>
      </c>
      <c r="O46" s="8">
        <v>0</v>
      </c>
      <c r="P46" s="8">
        <v>0</v>
      </c>
      <c r="Q46" s="30">
        <f t="shared" si="3"/>
        <v>6</v>
      </c>
      <c r="R46" s="8">
        <v>6</v>
      </c>
      <c r="S46" s="8">
        <v>0</v>
      </c>
      <c r="T46" s="8">
        <v>0</v>
      </c>
    </row>
    <row r="47" spans="1:20" ht="30" x14ac:dyDescent="0.25">
      <c r="A47" s="32"/>
      <c r="B47" s="5"/>
      <c r="C47" s="6" t="s">
        <v>30</v>
      </c>
      <c r="D47" s="7" t="s">
        <v>32</v>
      </c>
      <c r="E47" s="11">
        <f t="shared" si="0"/>
        <v>1045</v>
      </c>
      <c r="F47" s="8">
        <v>1030</v>
      </c>
      <c r="G47" s="8">
        <v>0</v>
      </c>
      <c r="H47" s="8">
        <v>15</v>
      </c>
      <c r="I47" s="11">
        <f t="shared" si="1"/>
        <v>1215</v>
      </c>
      <c r="J47" s="8">
        <v>1200</v>
      </c>
      <c r="K47" s="8">
        <v>0</v>
      </c>
      <c r="L47" s="8">
        <v>15</v>
      </c>
      <c r="M47" s="11">
        <f t="shared" si="2"/>
        <v>1215</v>
      </c>
      <c r="N47" s="8">
        <v>1200</v>
      </c>
      <c r="O47" s="8">
        <v>0</v>
      </c>
      <c r="P47" s="8">
        <v>15</v>
      </c>
      <c r="Q47" s="11">
        <f t="shared" si="3"/>
        <v>1215</v>
      </c>
      <c r="R47" s="8">
        <v>1200</v>
      </c>
      <c r="S47" s="8">
        <v>0</v>
      </c>
      <c r="T47" s="8">
        <v>15</v>
      </c>
    </row>
    <row r="48" spans="1:20" ht="31.5" x14ac:dyDescent="0.25">
      <c r="B48" s="45" t="s">
        <v>45</v>
      </c>
      <c r="C48" s="46"/>
      <c r="D48" s="46" t="s">
        <v>345</v>
      </c>
      <c r="E48" s="48">
        <f t="shared" si="0"/>
        <v>2783</v>
      </c>
      <c r="F48" s="49">
        <f>SUM(F52)</f>
        <v>2500</v>
      </c>
      <c r="G48" s="49">
        <f t="shared" ref="G48:H48" si="54">SUM(G52)</f>
        <v>0</v>
      </c>
      <c r="H48" s="49">
        <f t="shared" si="54"/>
        <v>283</v>
      </c>
      <c r="I48" s="48">
        <f t="shared" si="1"/>
        <v>2770</v>
      </c>
      <c r="J48" s="49">
        <f>SUM(J52)</f>
        <v>2500</v>
      </c>
      <c r="K48" s="49">
        <f t="shared" ref="K48" si="55">SUM(K52)</f>
        <v>0</v>
      </c>
      <c r="L48" s="49">
        <v>270</v>
      </c>
      <c r="M48" s="48">
        <f t="shared" si="2"/>
        <v>2770</v>
      </c>
      <c r="N48" s="49">
        <f>SUM(N52)</f>
        <v>2500</v>
      </c>
      <c r="O48" s="49">
        <f t="shared" ref="O48" si="56">SUM(O52)</f>
        <v>0</v>
      </c>
      <c r="P48" s="49">
        <v>270</v>
      </c>
      <c r="Q48" s="48">
        <f t="shared" si="3"/>
        <v>2770</v>
      </c>
      <c r="R48" s="49">
        <f>SUM(R52)</f>
        <v>2500</v>
      </c>
      <c r="S48" s="49">
        <f t="shared" ref="S48" si="57">SUM(S52)</f>
        <v>0</v>
      </c>
      <c r="T48" s="49">
        <v>270</v>
      </c>
    </row>
    <row r="49" spans="1:20" s="31" customFormat="1" ht="15.75" x14ac:dyDescent="0.25">
      <c r="A49" s="26"/>
      <c r="B49" s="6"/>
      <c r="C49" s="6"/>
      <c r="D49" s="12" t="s">
        <v>156</v>
      </c>
      <c r="E49" s="30">
        <f t="shared" si="0"/>
        <v>135</v>
      </c>
      <c r="F49" s="30">
        <f>SUM(F50:F51)</f>
        <v>135</v>
      </c>
      <c r="G49" s="30">
        <f t="shared" ref="G49" si="58">SUM(G50:G51)</f>
        <v>0</v>
      </c>
      <c r="H49" s="30">
        <f t="shared" ref="H49" si="59">SUM(H50:H51)</f>
        <v>0</v>
      </c>
      <c r="I49" s="30">
        <f t="shared" si="1"/>
        <v>135</v>
      </c>
      <c r="J49" s="30">
        <f>SUM(J50:J51)</f>
        <v>135</v>
      </c>
      <c r="K49" s="30">
        <f t="shared" ref="K49" si="60">SUM(K50:K51)</f>
        <v>0</v>
      </c>
      <c r="L49" s="30">
        <f t="shared" ref="L49" si="61">SUM(L50:L51)</f>
        <v>0</v>
      </c>
      <c r="M49" s="30">
        <f t="shared" si="2"/>
        <v>135</v>
      </c>
      <c r="N49" s="30">
        <f>SUM(N50:N51)</f>
        <v>135</v>
      </c>
      <c r="O49" s="30">
        <f t="shared" ref="O49" si="62">SUM(O50:O51)</f>
        <v>0</v>
      </c>
      <c r="P49" s="30">
        <f t="shared" ref="P49" si="63">SUM(P50:P51)</f>
        <v>0</v>
      </c>
      <c r="Q49" s="30">
        <f t="shared" si="3"/>
        <v>135</v>
      </c>
      <c r="R49" s="30">
        <f>SUM(R50:R51)</f>
        <v>135</v>
      </c>
      <c r="S49" s="30">
        <f t="shared" ref="S49" si="64">SUM(S50:S51)</f>
        <v>0</v>
      </c>
      <c r="T49" s="30">
        <f t="shared" ref="T49" si="65">SUM(T50:T51)</f>
        <v>0</v>
      </c>
    </row>
    <row r="50" spans="1:20" s="31" customFormat="1" ht="15.75" x14ac:dyDescent="0.25">
      <c r="A50" s="26"/>
      <c r="B50" s="6"/>
      <c r="C50" s="6"/>
      <c r="D50" s="12" t="s">
        <v>157</v>
      </c>
      <c r="E50" s="30">
        <f t="shared" si="0"/>
        <v>76</v>
      </c>
      <c r="F50" s="8">
        <v>76</v>
      </c>
      <c r="G50" s="8">
        <v>0</v>
      </c>
      <c r="H50" s="8">
        <v>0</v>
      </c>
      <c r="I50" s="30">
        <f t="shared" si="1"/>
        <v>76</v>
      </c>
      <c r="J50" s="8">
        <v>76</v>
      </c>
      <c r="K50" s="8">
        <v>0</v>
      </c>
      <c r="L50" s="8">
        <v>0</v>
      </c>
      <c r="M50" s="30">
        <f t="shared" si="2"/>
        <v>76</v>
      </c>
      <c r="N50" s="8">
        <v>76</v>
      </c>
      <c r="O50" s="8">
        <v>0</v>
      </c>
      <c r="P50" s="8">
        <v>0</v>
      </c>
      <c r="Q50" s="30">
        <f t="shared" si="3"/>
        <v>76</v>
      </c>
      <c r="R50" s="8">
        <v>76</v>
      </c>
      <c r="S50" s="8">
        <v>0</v>
      </c>
      <c r="T50" s="8">
        <v>0</v>
      </c>
    </row>
    <row r="51" spans="1:20" s="31" customFormat="1" ht="15.75" x14ac:dyDescent="0.25">
      <c r="A51" s="26"/>
      <c r="B51" s="6"/>
      <c r="C51" s="6"/>
      <c r="D51" s="12" t="s">
        <v>158</v>
      </c>
      <c r="E51" s="30">
        <f t="shared" si="0"/>
        <v>59</v>
      </c>
      <c r="F51" s="8">
        <v>59</v>
      </c>
      <c r="G51" s="8">
        <v>0</v>
      </c>
      <c r="H51" s="8">
        <v>0</v>
      </c>
      <c r="I51" s="30">
        <f t="shared" si="1"/>
        <v>59</v>
      </c>
      <c r="J51" s="8">
        <v>59</v>
      </c>
      <c r="K51" s="8">
        <v>0</v>
      </c>
      <c r="L51" s="8">
        <v>0</v>
      </c>
      <c r="M51" s="30">
        <f t="shared" si="2"/>
        <v>59</v>
      </c>
      <c r="N51" s="8">
        <v>59</v>
      </c>
      <c r="O51" s="8">
        <v>0</v>
      </c>
      <c r="P51" s="8">
        <v>0</v>
      </c>
      <c r="Q51" s="30">
        <f t="shared" si="3"/>
        <v>59</v>
      </c>
      <c r="R51" s="8">
        <v>59</v>
      </c>
      <c r="S51" s="8">
        <v>0</v>
      </c>
      <c r="T51" s="8">
        <v>0</v>
      </c>
    </row>
    <row r="52" spans="1:20" ht="15.75" x14ac:dyDescent="0.25">
      <c r="B52" s="5"/>
      <c r="C52" s="6" t="s">
        <v>46</v>
      </c>
      <c r="D52" s="7" t="s">
        <v>33</v>
      </c>
      <c r="E52" s="11">
        <f t="shared" si="0"/>
        <v>2783</v>
      </c>
      <c r="F52" s="8">
        <v>2500</v>
      </c>
      <c r="G52" s="8">
        <v>0</v>
      </c>
      <c r="H52" s="8">
        <v>283</v>
      </c>
      <c r="I52" s="11">
        <f t="shared" si="1"/>
        <v>3000</v>
      </c>
      <c r="J52" s="8">
        <v>2500</v>
      </c>
      <c r="K52" s="8">
        <v>0</v>
      </c>
      <c r="L52" s="8">
        <v>500</v>
      </c>
      <c r="M52" s="11">
        <f t="shared" si="2"/>
        <v>3300</v>
      </c>
      <c r="N52" s="8">
        <v>2500</v>
      </c>
      <c r="O52" s="8">
        <v>0</v>
      </c>
      <c r="P52" s="8">
        <v>800</v>
      </c>
      <c r="Q52" s="11">
        <f t="shared" si="3"/>
        <v>2726</v>
      </c>
      <c r="R52" s="8">
        <v>2500</v>
      </c>
      <c r="S52" s="8">
        <v>0</v>
      </c>
      <c r="T52" s="8">
        <v>226</v>
      </c>
    </row>
    <row r="53" spans="1:20" ht="20.25" x14ac:dyDescent="0.25">
      <c r="B53" s="50" t="s">
        <v>47</v>
      </c>
      <c r="C53" s="51"/>
      <c r="D53" s="52" t="s">
        <v>48</v>
      </c>
      <c r="E53" s="53">
        <f t="shared" si="0"/>
        <v>2468300</v>
      </c>
      <c r="F53" s="53">
        <f>F57+F63+F77+F95+F99</f>
        <v>2468300</v>
      </c>
      <c r="G53" s="53">
        <f t="shared" ref="G53:H53" si="66">G57+G63+G77+G95+G99</f>
        <v>0</v>
      </c>
      <c r="H53" s="53">
        <f t="shared" si="66"/>
        <v>0</v>
      </c>
      <c r="I53" s="53">
        <f t="shared" si="1"/>
        <v>2597100</v>
      </c>
      <c r="J53" s="53">
        <f>J57+J63+J77+J95+J99</f>
        <v>2597100</v>
      </c>
      <c r="K53" s="53">
        <f t="shared" ref="K53:L53" si="67">K57+K63+K77+K95+K99</f>
        <v>0</v>
      </c>
      <c r="L53" s="53">
        <f t="shared" si="67"/>
        <v>0</v>
      </c>
      <c r="M53" s="53">
        <f t="shared" si="2"/>
        <v>2796300</v>
      </c>
      <c r="N53" s="53">
        <f>N57+N63+N77+N95+N99</f>
        <v>2796300</v>
      </c>
      <c r="O53" s="53">
        <f t="shared" ref="O53:P53" si="68">O57+O63+O77+O95+O99</f>
        <v>0</v>
      </c>
      <c r="P53" s="53">
        <f t="shared" si="68"/>
        <v>0</v>
      </c>
      <c r="Q53" s="53">
        <f t="shared" si="3"/>
        <v>2896300</v>
      </c>
      <c r="R53" s="53">
        <f>R57+R63+R77+R95+R99</f>
        <v>2896300</v>
      </c>
      <c r="S53" s="53">
        <f t="shared" ref="S53:T53" si="69">S57+S63+S77+S95+S99</f>
        <v>0</v>
      </c>
      <c r="T53" s="53">
        <f t="shared" si="69"/>
        <v>0</v>
      </c>
    </row>
    <row r="54" spans="1:20" s="31" customFormat="1" ht="15.75" x14ac:dyDescent="0.25">
      <c r="A54" s="26"/>
      <c r="B54" s="6"/>
      <c r="C54" s="6"/>
      <c r="D54" s="12" t="s">
        <v>156</v>
      </c>
      <c r="E54" s="30">
        <f t="shared" si="0"/>
        <v>484</v>
      </c>
      <c r="F54" s="30">
        <f>F58+F64+F78+F96</f>
        <v>484</v>
      </c>
      <c r="G54" s="30">
        <f>G58+G64+G78+G96</f>
        <v>0</v>
      </c>
      <c r="H54" s="30">
        <f>H58+H64+H78+H96</f>
        <v>0</v>
      </c>
      <c r="I54" s="30">
        <f t="shared" si="1"/>
        <v>484</v>
      </c>
      <c r="J54" s="30">
        <f>J58+J64+J78+J96</f>
        <v>484</v>
      </c>
      <c r="K54" s="30">
        <f>K58+K64+K78+K96</f>
        <v>0</v>
      </c>
      <c r="L54" s="30">
        <f>L58+L64+L78+L96</f>
        <v>0</v>
      </c>
      <c r="M54" s="30">
        <f t="shared" si="2"/>
        <v>484</v>
      </c>
      <c r="N54" s="30">
        <f>N58+N64+N78+N96</f>
        <v>484</v>
      </c>
      <c r="O54" s="30">
        <f>O58+O64+O78+O96</f>
        <v>0</v>
      </c>
      <c r="P54" s="30">
        <f>P58+P64+P78+P96</f>
        <v>0</v>
      </c>
      <c r="Q54" s="30">
        <f t="shared" si="3"/>
        <v>484</v>
      </c>
      <c r="R54" s="30">
        <f>R58+R64+R78+R96</f>
        <v>484</v>
      </c>
      <c r="S54" s="30">
        <f>S58+S64+S78+S96</f>
        <v>0</v>
      </c>
      <c r="T54" s="30">
        <f>T58+T64+T78+T96</f>
        <v>0</v>
      </c>
    </row>
    <row r="55" spans="1:20" s="31" customFormat="1" ht="15.75" x14ac:dyDescent="0.25">
      <c r="A55" s="26"/>
      <c r="B55" s="6"/>
      <c r="C55" s="6"/>
      <c r="D55" s="12" t="s">
        <v>157</v>
      </c>
      <c r="E55" s="8">
        <f t="shared" si="0"/>
        <v>0</v>
      </c>
      <c r="F55" s="8">
        <f>F59+F65+F79+F97</f>
        <v>0</v>
      </c>
      <c r="G55" s="8">
        <f>G59+G65+G79+G97</f>
        <v>0</v>
      </c>
      <c r="H55" s="8">
        <f>H59+H65+H79+H97</f>
        <v>0</v>
      </c>
      <c r="I55" s="8">
        <f t="shared" si="1"/>
        <v>0</v>
      </c>
      <c r="J55" s="8">
        <f>J59+J65+J79+J97</f>
        <v>0</v>
      </c>
      <c r="K55" s="8">
        <f>K59+K65+K79+K97</f>
        <v>0</v>
      </c>
      <c r="L55" s="8">
        <f>L59+L65+L79+L97</f>
        <v>0</v>
      </c>
      <c r="M55" s="8">
        <f t="shared" si="2"/>
        <v>0</v>
      </c>
      <c r="N55" s="8">
        <f>N59+N65+N79+N97</f>
        <v>0</v>
      </c>
      <c r="O55" s="8">
        <f>O59+O65+O79+O97</f>
        <v>0</v>
      </c>
      <c r="P55" s="8">
        <f>P59+P65+P79+P97</f>
        <v>0</v>
      </c>
      <c r="Q55" s="8">
        <f t="shared" si="3"/>
        <v>0</v>
      </c>
      <c r="R55" s="8">
        <f>R59+R65+R79+R97</f>
        <v>0</v>
      </c>
      <c r="S55" s="8">
        <f>S59+S65+S79+S97</f>
        <v>0</v>
      </c>
      <c r="T55" s="8">
        <f>T59+T65+T79+T97</f>
        <v>0</v>
      </c>
    </row>
    <row r="56" spans="1:20" ht="19.5" x14ac:dyDescent="0.25">
      <c r="B56" s="21"/>
      <c r="C56" s="22"/>
      <c r="D56" s="12" t="s">
        <v>158</v>
      </c>
      <c r="E56" s="30">
        <f t="shared" si="0"/>
        <v>484</v>
      </c>
      <c r="F56" s="30">
        <f>F60+F66+F80+F98</f>
        <v>484</v>
      </c>
      <c r="G56" s="30">
        <f>G60+G66+G80+G98</f>
        <v>0</v>
      </c>
      <c r="H56" s="30">
        <f>H60+H66+H80+H98</f>
        <v>0</v>
      </c>
      <c r="I56" s="30">
        <f t="shared" si="1"/>
        <v>484</v>
      </c>
      <c r="J56" s="30">
        <f>J60+J66+J80+J98</f>
        <v>484</v>
      </c>
      <c r="K56" s="30">
        <f>K60+K66+K80+K98</f>
        <v>0</v>
      </c>
      <c r="L56" s="30">
        <f>L60+L66+L80+L98</f>
        <v>0</v>
      </c>
      <c r="M56" s="30">
        <f t="shared" si="2"/>
        <v>484</v>
      </c>
      <c r="N56" s="30">
        <f>N60+N66+N80+N98</f>
        <v>484</v>
      </c>
      <c r="O56" s="30">
        <f>O60+O66+O80+O98</f>
        <v>0</v>
      </c>
      <c r="P56" s="30">
        <f>P60+P66+P80+P98</f>
        <v>0</v>
      </c>
      <c r="Q56" s="30">
        <f t="shared" si="3"/>
        <v>484</v>
      </c>
      <c r="R56" s="30">
        <f>R60+R66+R80+R98</f>
        <v>484</v>
      </c>
      <c r="S56" s="30">
        <f>S60+S66+S80+S98</f>
        <v>0</v>
      </c>
      <c r="T56" s="30">
        <f>T60+T66+T80+T98</f>
        <v>0</v>
      </c>
    </row>
    <row r="57" spans="1:20" ht="15.75" x14ac:dyDescent="0.25">
      <c r="B57" s="45" t="s">
        <v>49</v>
      </c>
      <c r="C57" s="46"/>
      <c r="D57" s="46" t="s">
        <v>50</v>
      </c>
      <c r="E57" s="48">
        <f t="shared" si="0"/>
        <v>1700000</v>
      </c>
      <c r="F57" s="49">
        <f>SUM(F61:F62)</f>
        <v>1700000</v>
      </c>
      <c r="G57" s="49">
        <f t="shared" ref="G57:H57" si="70">SUM(G61:G62)</f>
        <v>0</v>
      </c>
      <c r="H57" s="49">
        <f t="shared" si="70"/>
        <v>0</v>
      </c>
      <c r="I57" s="48">
        <f t="shared" si="1"/>
        <v>1775000</v>
      </c>
      <c r="J57" s="49">
        <f>SUM(J61:J62)</f>
        <v>1775000</v>
      </c>
      <c r="K57" s="49">
        <f t="shared" ref="K57" si="71">SUM(K61:K62)</f>
        <v>0</v>
      </c>
      <c r="L57" s="49">
        <f t="shared" ref="L57" si="72">SUM(L61:L62)</f>
        <v>0</v>
      </c>
      <c r="M57" s="48">
        <f t="shared" si="2"/>
        <v>1960000</v>
      </c>
      <c r="N57" s="49">
        <f>SUM(N61:N62)</f>
        <v>1960000</v>
      </c>
      <c r="O57" s="49">
        <f t="shared" ref="O57" si="73">SUM(O61:O62)</f>
        <v>0</v>
      </c>
      <c r="P57" s="49">
        <f t="shared" ref="P57" si="74">SUM(P61:P62)</f>
        <v>0</v>
      </c>
      <c r="Q57" s="48">
        <f t="shared" si="3"/>
        <v>2010000</v>
      </c>
      <c r="R57" s="49">
        <f>SUM(R61:R62)</f>
        <v>2010000</v>
      </c>
      <c r="S57" s="49">
        <f t="shared" ref="S57" si="75">SUM(S61:S62)</f>
        <v>0</v>
      </c>
      <c r="T57" s="49">
        <f t="shared" ref="T57" si="76">SUM(T61:T62)</f>
        <v>0</v>
      </c>
    </row>
    <row r="58" spans="1:20" ht="18" x14ac:dyDescent="0.25">
      <c r="B58" s="27"/>
      <c r="C58" s="28"/>
      <c r="D58" s="29" t="s">
        <v>156</v>
      </c>
      <c r="E58" s="30">
        <f t="shared" si="0"/>
        <v>0</v>
      </c>
      <c r="F58" s="30">
        <f>SUM(F59:F60)</f>
        <v>0</v>
      </c>
      <c r="G58" s="30">
        <f t="shared" ref="G58:T58" si="77">SUM(G59:G60)</f>
        <v>0</v>
      </c>
      <c r="H58" s="30">
        <f t="shared" si="77"/>
        <v>0</v>
      </c>
      <c r="I58" s="30">
        <f t="shared" si="1"/>
        <v>0</v>
      </c>
      <c r="J58" s="30">
        <f t="shared" si="77"/>
        <v>0</v>
      </c>
      <c r="K58" s="30">
        <f t="shared" si="77"/>
        <v>0</v>
      </c>
      <c r="L58" s="30">
        <f t="shared" si="77"/>
        <v>0</v>
      </c>
      <c r="M58" s="30">
        <f t="shared" si="2"/>
        <v>0</v>
      </c>
      <c r="N58" s="30">
        <f t="shared" si="77"/>
        <v>0</v>
      </c>
      <c r="O58" s="30">
        <f t="shared" si="77"/>
        <v>0</v>
      </c>
      <c r="P58" s="30">
        <f t="shared" si="77"/>
        <v>0</v>
      </c>
      <c r="Q58" s="30">
        <f t="shared" si="3"/>
        <v>0</v>
      </c>
      <c r="R58" s="30">
        <f t="shared" si="77"/>
        <v>0</v>
      </c>
      <c r="S58" s="30">
        <f t="shared" si="77"/>
        <v>0</v>
      </c>
      <c r="T58" s="30">
        <f t="shared" si="77"/>
        <v>0</v>
      </c>
    </row>
    <row r="59" spans="1:20" ht="18" x14ac:dyDescent="0.25">
      <c r="B59" s="27"/>
      <c r="C59" s="28"/>
      <c r="D59" s="59" t="s">
        <v>343</v>
      </c>
      <c r="E59" s="8">
        <f t="shared" si="0"/>
        <v>0</v>
      </c>
      <c r="F59" s="8">
        <v>0</v>
      </c>
      <c r="G59" s="8">
        <v>0</v>
      </c>
      <c r="H59" s="8">
        <v>0</v>
      </c>
      <c r="I59" s="8">
        <f t="shared" si="1"/>
        <v>0</v>
      </c>
      <c r="J59" s="8">
        <v>0</v>
      </c>
      <c r="K59" s="8">
        <v>0</v>
      </c>
      <c r="L59" s="8">
        <v>0</v>
      </c>
      <c r="M59" s="8">
        <f t="shared" si="2"/>
        <v>0</v>
      </c>
      <c r="N59" s="8">
        <v>0</v>
      </c>
      <c r="O59" s="8">
        <v>0</v>
      </c>
      <c r="P59" s="8">
        <v>0</v>
      </c>
      <c r="Q59" s="8">
        <f t="shared" si="3"/>
        <v>0</v>
      </c>
      <c r="R59" s="8">
        <v>0</v>
      </c>
      <c r="S59" s="8">
        <v>0</v>
      </c>
      <c r="T59" s="8">
        <v>0</v>
      </c>
    </row>
    <row r="60" spans="1:20" ht="18" x14ac:dyDescent="0.25">
      <c r="B60" s="27"/>
      <c r="C60" s="28"/>
      <c r="D60" s="59" t="s">
        <v>160</v>
      </c>
      <c r="E60" s="8">
        <f t="shared" si="0"/>
        <v>0</v>
      </c>
      <c r="F60" s="8">
        <v>0</v>
      </c>
      <c r="G60" s="8">
        <v>0</v>
      </c>
      <c r="H60" s="8">
        <v>0</v>
      </c>
      <c r="I60" s="8">
        <f t="shared" si="1"/>
        <v>0</v>
      </c>
      <c r="J60" s="8">
        <v>0</v>
      </c>
      <c r="K60" s="8">
        <v>0</v>
      </c>
      <c r="L60" s="8">
        <v>0</v>
      </c>
      <c r="M60" s="8">
        <f t="shared" si="2"/>
        <v>0</v>
      </c>
      <c r="N60" s="8">
        <v>0</v>
      </c>
      <c r="O60" s="8">
        <v>0</v>
      </c>
      <c r="P60" s="8">
        <v>0</v>
      </c>
      <c r="Q60" s="8">
        <f t="shared" si="3"/>
        <v>0</v>
      </c>
      <c r="R60" s="8">
        <v>0</v>
      </c>
      <c r="S60" s="8">
        <v>0</v>
      </c>
      <c r="T60" s="8">
        <v>0</v>
      </c>
    </row>
    <row r="61" spans="1:20" ht="30" x14ac:dyDescent="0.25">
      <c r="B61" s="5"/>
      <c r="C61" s="6" t="s">
        <v>67</v>
      </c>
      <c r="D61" s="7" t="s">
        <v>51</v>
      </c>
      <c r="E61" s="11">
        <f t="shared" si="0"/>
        <v>1590000</v>
      </c>
      <c r="F61" s="8">
        <v>1590000</v>
      </c>
      <c r="G61" s="8">
        <v>0</v>
      </c>
      <c r="H61" s="8">
        <v>0</v>
      </c>
      <c r="I61" s="11">
        <f t="shared" si="1"/>
        <v>1665000</v>
      </c>
      <c r="J61" s="8">
        <v>1665000</v>
      </c>
      <c r="K61" s="8">
        <v>0</v>
      </c>
      <c r="L61" s="8">
        <v>0</v>
      </c>
      <c r="M61" s="11">
        <f t="shared" si="2"/>
        <v>1850000</v>
      </c>
      <c r="N61" s="8">
        <v>1850000</v>
      </c>
      <c r="O61" s="8">
        <v>0</v>
      </c>
      <c r="P61" s="8">
        <v>0</v>
      </c>
      <c r="Q61" s="11">
        <f t="shared" si="3"/>
        <v>1900000</v>
      </c>
      <c r="R61" s="8">
        <v>1900000</v>
      </c>
      <c r="S61" s="8">
        <v>0</v>
      </c>
      <c r="T61" s="8">
        <v>0</v>
      </c>
    </row>
    <row r="62" spans="1:20" ht="45" x14ac:dyDescent="0.25">
      <c r="B62" s="5"/>
      <c r="C62" s="6" t="s">
        <v>66</v>
      </c>
      <c r="D62" s="7" t="s">
        <v>161</v>
      </c>
      <c r="E62" s="11">
        <f t="shared" si="0"/>
        <v>110000</v>
      </c>
      <c r="F62" s="8">
        <v>110000</v>
      </c>
      <c r="G62" s="8">
        <v>0</v>
      </c>
      <c r="H62" s="8">
        <v>0</v>
      </c>
      <c r="I62" s="11">
        <f t="shared" si="1"/>
        <v>110000</v>
      </c>
      <c r="J62" s="8">
        <v>110000</v>
      </c>
      <c r="K62" s="8">
        <v>0</v>
      </c>
      <c r="L62" s="8">
        <v>0</v>
      </c>
      <c r="M62" s="11">
        <f t="shared" si="2"/>
        <v>110000</v>
      </c>
      <c r="N62" s="8">
        <v>110000</v>
      </c>
      <c r="O62" s="8">
        <v>0</v>
      </c>
      <c r="P62" s="8">
        <v>0</v>
      </c>
      <c r="Q62" s="11">
        <f t="shared" si="3"/>
        <v>110000</v>
      </c>
      <c r="R62" s="8">
        <v>110000</v>
      </c>
      <c r="S62" s="8">
        <v>0</v>
      </c>
      <c r="T62" s="8">
        <v>0</v>
      </c>
    </row>
    <row r="63" spans="1:20" ht="37.5" customHeight="1" x14ac:dyDescent="0.25">
      <c r="B63" s="45" t="s">
        <v>52</v>
      </c>
      <c r="C63" s="46"/>
      <c r="D63" s="46" t="s">
        <v>53</v>
      </c>
      <c r="E63" s="48">
        <f t="shared" si="0"/>
        <v>680000</v>
      </c>
      <c r="F63" s="49">
        <f>F67+F68+F69+F70+F71+F73+F74+F75+F76</f>
        <v>680000</v>
      </c>
      <c r="G63" s="49">
        <f>SUM(G67:G76)</f>
        <v>0</v>
      </c>
      <c r="H63" s="49">
        <f>SUM(H67:H76)</f>
        <v>0</v>
      </c>
      <c r="I63" s="48">
        <f t="shared" si="1"/>
        <v>717700</v>
      </c>
      <c r="J63" s="49">
        <f>J67+J68+J69+J70+J71+J73+J74+J75+J76</f>
        <v>717700</v>
      </c>
      <c r="K63" s="49">
        <f>SUM(K67:K76)</f>
        <v>0</v>
      </c>
      <c r="L63" s="49">
        <f>SUM(L67:L76)</f>
        <v>0</v>
      </c>
      <c r="M63" s="48">
        <f t="shared" si="2"/>
        <v>726600</v>
      </c>
      <c r="N63" s="49">
        <f>N67+N68+N69+N70+N71+N73+N74+N75+N76</f>
        <v>726600</v>
      </c>
      <c r="O63" s="49">
        <f>SUM(O67:O76)</f>
        <v>0</v>
      </c>
      <c r="P63" s="49">
        <f>SUM(P67:P76)</f>
        <v>0</v>
      </c>
      <c r="Q63" s="48">
        <f t="shared" si="3"/>
        <v>771100</v>
      </c>
      <c r="R63" s="49">
        <f>R67+R68+R69+R70+R71+R73+R74+R75+R76</f>
        <v>771100</v>
      </c>
      <c r="S63" s="49">
        <f>SUM(S67:S76)</f>
        <v>0</v>
      </c>
      <c r="T63" s="49">
        <f>SUM(T67:T76)</f>
        <v>0</v>
      </c>
    </row>
    <row r="64" spans="1:20" ht="18" x14ac:dyDescent="0.25">
      <c r="B64" s="27"/>
      <c r="C64" s="28"/>
      <c r="D64" s="29" t="s">
        <v>156</v>
      </c>
      <c r="E64" s="30">
        <f t="shared" si="0"/>
        <v>484</v>
      </c>
      <c r="F64" s="30">
        <f>SUM(F65:F66)</f>
        <v>484</v>
      </c>
      <c r="G64" s="30">
        <f t="shared" ref="G64" si="78">SUM(G65:G66)</f>
        <v>0</v>
      </c>
      <c r="H64" s="30">
        <f t="shared" ref="H64" si="79">SUM(H65:H66)</f>
        <v>0</v>
      </c>
      <c r="I64" s="30">
        <f t="shared" si="1"/>
        <v>484</v>
      </c>
      <c r="J64" s="30">
        <f t="shared" ref="J64" si="80">SUM(J65:J66)</f>
        <v>484</v>
      </c>
      <c r="K64" s="30">
        <f t="shared" ref="K64" si="81">SUM(K65:K66)</f>
        <v>0</v>
      </c>
      <c r="L64" s="30">
        <f t="shared" ref="L64" si="82">SUM(L65:L66)</f>
        <v>0</v>
      </c>
      <c r="M64" s="30">
        <f t="shared" si="2"/>
        <v>484</v>
      </c>
      <c r="N64" s="30">
        <f t="shared" ref="N64" si="83">SUM(N65:N66)</f>
        <v>484</v>
      </c>
      <c r="O64" s="30">
        <f t="shared" ref="O64" si="84">SUM(O65:O66)</f>
        <v>0</v>
      </c>
      <c r="P64" s="30">
        <f t="shared" ref="P64" si="85">SUM(P65:P66)</f>
        <v>0</v>
      </c>
      <c r="Q64" s="30">
        <f t="shared" si="3"/>
        <v>484</v>
      </c>
      <c r="R64" s="30">
        <f t="shared" ref="R64" si="86">SUM(R65:R66)</f>
        <v>484</v>
      </c>
      <c r="S64" s="30">
        <f t="shared" ref="S64" si="87">SUM(S65:S66)</f>
        <v>0</v>
      </c>
      <c r="T64" s="30">
        <f t="shared" ref="T64" si="88">SUM(T65:T66)</f>
        <v>0</v>
      </c>
    </row>
    <row r="65" spans="2:20" ht="18" x14ac:dyDescent="0.25">
      <c r="B65" s="27"/>
      <c r="C65" s="28"/>
      <c r="D65" s="59" t="s">
        <v>343</v>
      </c>
      <c r="E65" s="8">
        <f t="shared" si="0"/>
        <v>0</v>
      </c>
      <c r="F65" s="8">
        <v>0</v>
      </c>
      <c r="G65" s="8">
        <v>0</v>
      </c>
      <c r="H65" s="8">
        <v>0</v>
      </c>
      <c r="I65" s="8">
        <f t="shared" si="1"/>
        <v>0</v>
      </c>
      <c r="J65" s="8">
        <v>0</v>
      </c>
      <c r="K65" s="8">
        <v>0</v>
      </c>
      <c r="L65" s="8">
        <v>0</v>
      </c>
      <c r="M65" s="8">
        <f t="shared" si="2"/>
        <v>0</v>
      </c>
      <c r="N65" s="8">
        <v>0</v>
      </c>
      <c r="O65" s="8">
        <v>0</v>
      </c>
      <c r="P65" s="8">
        <v>0</v>
      </c>
      <c r="Q65" s="8">
        <f t="shared" si="3"/>
        <v>0</v>
      </c>
      <c r="R65" s="8">
        <v>0</v>
      </c>
      <c r="S65" s="8">
        <v>0</v>
      </c>
      <c r="T65" s="8">
        <v>0</v>
      </c>
    </row>
    <row r="66" spans="2:20" ht="18" x14ac:dyDescent="0.25">
      <c r="B66" s="27"/>
      <c r="C66" s="28"/>
      <c r="D66" s="59" t="s">
        <v>160</v>
      </c>
      <c r="E66" s="30">
        <f t="shared" si="0"/>
        <v>484</v>
      </c>
      <c r="F66" s="8">
        <v>484</v>
      </c>
      <c r="G66" s="8">
        <v>0</v>
      </c>
      <c r="H66" s="8">
        <v>0</v>
      </c>
      <c r="I66" s="30">
        <f t="shared" si="1"/>
        <v>484</v>
      </c>
      <c r="J66" s="8">
        <v>484</v>
      </c>
      <c r="K66" s="8">
        <v>0</v>
      </c>
      <c r="L66" s="8">
        <v>0</v>
      </c>
      <c r="M66" s="30">
        <f t="shared" si="2"/>
        <v>484</v>
      </c>
      <c r="N66" s="8">
        <v>484</v>
      </c>
      <c r="O66" s="8">
        <v>0</v>
      </c>
      <c r="P66" s="8">
        <v>0</v>
      </c>
      <c r="Q66" s="30">
        <f t="shared" si="3"/>
        <v>484</v>
      </c>
      <c r="R66" s="8">
        <v>484</v>
      </c>
      <c r="S66" s="8">
        <v>0</v>
      </c>
      <c r="T66" s="8">
        <v>0</v>
      </c>
    </row>
    <row r="67" spans="2:20" ht="15.75" x14ac:dyDescent="0.25">
      <c r="B67" s="5"/>
      <c r="C67" s="6" t="s">
        <v>57</v>
      </c>
      <c r="D67" s="7" t="s">
        <v>54</v>
      </c>
      <c r="E67" s="30">
        <f t="shared" si="0"/>
        <v>282000</v>
      </c>
      <c r="F67" s="8">
        <v>282000</v>
      </c>
      <c r="G67" s="8">
        <v>0</v>
      </c>
      <c r="H67" s="8">
        <v>0</v>
      </c>
      <c r="I67" s="30">
        <f t="shared" si="1"/>
        <v>296000</v>
      </c>
      <c r="J67" s="8">
        <v>296000</v>
      </c>
      <c r="K67" s="8">
        <v>0</v>
      </c>
      <c r="L67" s="8">
        <v>0</v>
      </c>
      <c r="M67" s="30">
        <f t="shared" si="2"/>
        <v>301000</v>
      </c>
      <c r="N67" s="8">
        <v>301000</v>
      </c>
      <c r="O67" s="8">
        <v>0</v>
      </c>
      <c r="P67" s="8">
        <v>0</v>
      </c>
      <c r="Q67" s="30">
        <f t="shared" si="3"/>
        <v>320000</v>
      </c>
      <c r="R67" s="8">
        <v>320000</v>
      </c>
      <c r="S67" s="8">
        <v>0</v>
      </c>
      <c r="T67" s="8">
        <v>0</v>
      </c>
    </row>
    <row r="68" spans="2:20" ht="15.75" x14ac:dyDescent="0.25">
      <c r="B68" s="5"/>
      <c r="C68" s="6" t="s">
        <v>58</v>
      </c>
      <c r="D68" s="7" t="s">
        <v>74</v>
      </c>
      <c r="E68" s="30">
        <f t="shared" si="0"/>
        <v>226529</v>
      </c>
      <c r="F68" s="8">
        <v>226529</v>
      </c>
      <c r="G68" s="8">
        <v>0</v>
      </c>
      <c r="H68" s="8">
        <v>0</v>
      </c>
      <c r="I68" s="30">
        <f t="shared" si="1"/>
        <v>235000</v>
      </c>
      <c r="J68" s="8">
        <v>235000</v>
      </c>
      <c r="K68" s="8">
        <v>0</v>
      </c>
      <c r="L68" s="8">
        <v>0</v>
      </c>
      <c r="M68" s="30">
        <f t="shared" si="2"/>
        <v>237000</v>
      </c>
      <c r="N68" s="8">
        <v>237000</v>
      </c>
      <c r="O68" s="8">
        <v>0</v>
      </c>
      <c r="P68" s="8">
        <v>0</v>
      </c>
      <c r="Q68" s="30">
        <f t="shared" si="3"/>
        <v>251900</v>
      </c>
      <c r="R68" s="8">
        <v>251900</v>
      </c>
      <c r="S68" s="8">
        <v>0</v>
      </c>
      <c r="T68" s="8">
        <v>0</v>
      </c>
    </row>
    <row r="69" spans="2:20" ht="30" x14ac:dyDescent="0.25">
      <c r="B69" s="5"/>
      <c r="C69" s="6" t="s">
        <v>59</v>
      </c>
      <c r="D69" s="7" t="s">
        <v>73</v>
      </c>
      <c r="E69" s="30">
        <f t="shared" si="0"/>
        <v>122500</v>
      </c>
      <c r="F69" s="8">
        <v>122500</v>
      </c>
      <c r="G69" s="8">
        <v>0</v>
      </c>
      <c r="H69" s="8">
        <v>0</v>
      </c>
      <c r="I69" s="30">
        <f t="shared" si="1"/>
        <v>127500</v>
      </c>
      <c r="J69" s="8">
        <v>127500</v>
      </c>
      <c r="K69" s="8">
        <v>0</v>
      </c>
      <c r="L69" s="8">
        <v>0</v>
      </c>
      <c r="M69" s="30">
        <f t="shared" si="2"/>
        <v>127500</v>
      </c>
      <c r="N69" s="8">
        <v>127500</v>
      </c>
      <c r="O69" s="8">
        <v>0</v>
      </c>
      <c r="P69" s="8">
        <v>0</v>
      </c>
      <c r="Q69" s="30">
        <f t="shared" si="3"/>
        <v>133000</v>
      </c>
      <c r="R69" s="8">
        <v>133000</v>
      </c>
      <c r="S69" s="8">
        <v>0</v>
      </c>
      <c r="T69" s="8">
        <v>0</v>
      </c>
    </row>
    <row r="70" spans="2:20" ht="15.75" x14ac:dyDescent="0.25">
      <c r="B70" s="5"/>
      <c r="C70" s="6" t="s">
        <v>60</v>
      </c>
      <c r="D70" s="7" t="s">
        <v>72</v>
      </c>
      <c r="E70" s="30">
        <f t="shared" si="0"/>
        <v>720</v>
      </c>
      <c r="F70" s="8">
        <v>720</v>
      </c>
      <c r="G70" s="8">
        <v>0</v>
      </c>
      <c r="H70" s="8">
        <v>0</v>
      </c>
      <c r="I70" s="30">
        <f t="shared" si="1"/>
        <v>900</v>
      </c>
      <c r="J70" s="8">
        <v>900</v>
      </c>
      <c r="K70" s="8">
        <v>0</v>
      </c>
      <c r="L70" s="8">
        <v>0</v>
      </c>
      <c r="M70" s="30">
        <f t="shared" si="2"/>
        <v>900</v>
      </c>
      <c r="N70" s="8">
        <v>900</v>
      </c>
      <c r="O70" s="8">
        <v>0</v>
      </c>
      <c r="P70" s="8">
        <v>0</v>
      </c>
      <c r="Q70" s="30">
        <f t="shared" si="3"/>
        <v>900</v>
      </c>
      <c r="R70" s="8">
        <v>900</v>
      </c>
      <c r="S70" s="8">
        <v>0</v>
      </c>
      <c r="T70" s="8">
        <v>0</v>
      </c>
    </row>
    <row r="71" spans="2:20" ht="27.75" customHeight="1" x14ac:dyDescent="0.25">
      <c r="B71" s="5"/>
      <c r="C71" s="6" t="s">
        <v>61</v>
      </c>
      <c r="D71" s="7" t="s">
        <v>400</v>
      </c>
      <c r="E71" s="30">
        <f t="shared" si="0"/>
        <v>25000</v>
      </c>
      <c r="F71" s="8">
        <v>25000</v>
      </c>
      <c r="G71" s="8">
        <v>0</v>
      </c>
      <c r="H71" s="8">
        <v>0</v>
      </c>
      <c r="I71" s="30">
        <f t="shared" si="1"/>
        <v>34000</v>
      </c>
      <c r="J71" s="8">
        <v>34000</v>
      </c>
      <c r="K71" s="8">
        <v>0</v>
      </c>
      <c r="L71" s="8">
        <v>0</v>
      </c>
      <c r="M71" s="30">
        <f t="shared" si="2"/>
        <v>35900</v>
      </c>
      <c r="N71" s="8">
        <v>35900</v>
      </c>
      <c r="O71" s="8">
        <v>0</v>
      </c>
      <c r="P71" s="8">
        <v>0</v>
      </c>
      <c r="Q71" s="30">
        <f t="shared" si="3"/>
        <v>39000</v>
      </c>
      <c r="R71" s="8">
        <v>39000</v>
      </c>
      <c r="S71" s="8">
        <v>0</v>
      </c>
      <c r="T71" s="8">
        <v>0</v>
      </c>
    </row>
    <row r="72" spans="2:20" ht="38.25" customHeight="1" x14ac:dyDescent="0.25">
      <c r="B72" s="5"/>
      <c r="C72" s="6"/>
      <c r="D72" s="82" t="s">
        <v>401</v>
      </c>
      <c r="E72" s="83">
        <f t="shared" si="0"/>
        <v>25000</v>
      </c>
      <c r="F72" s="84">
        <v>25000</v>
      </c>
      <c r="G72" s="84">
        <v>0</v>
      </c>
      <c r="H72" s="84">
        <v>0</v>
      </c>
      <c r="I72" s="83">
        <f t="shared" si="1"/>
        <v>34000</v>
      </c>
      <c r="J72" s="84">
        <v>34000</v>
      </c>
      <c r="K72" s="84">
        <v>0</v>
      </c>
      <c r="L72" s="84">
        <v>0</v>
      </c>
      <c r="M72" s="83">
        <f t="shared" si="2"/>
        <v>35900</v>
      </c>
      <c r="N72" s="84">
        <v>35900</v>
      </c>
      <c r="O72" s="84">
        <v>0</v>
      </c>
      <c r="P72" s="84">
        <v>0</v>
      </c>
      <c r="Q72" s="83">
        <f t="shared" si="3"/>
        <v>39000</v>
      </c>
      <c r="R72" s="84">
        <v>39000</v>
      </c>
      <c r="S72" s="84">
        <v>0</v>
      </c>
      <c r="T72" s="84">
        <v>0</v>
      </c>
    </row>
    <row r="73" spans="2:20" ht="30" x14ac:dyDescent="0.25">
      <c r="B73" s="5"/>
      <c r="C73" s="6" t="s">
        <v>62</v>
      </c>
      <c r="D73" s="7" t="s">
        <v>71</v>
      </c>
      <c r="E73" s="30">
        <f t="shared" si="0"/>
        <v>14000</v>
      </c>
      <c r="F73" s="8">
        <v>14000</v>
      </c>
      <c r="G73" s="8">
        <v>0</v>
      </c>
      <c r="H73" s="8">
        <v>0</v>
      </c>
      <c r="I73" s="30">
        <f t="shared" si="1"/>
        <v>15000</v>
      </c>
      <c r="J73" s="8">
        <v>15000</v>
      </c>
      <c r="K73" s="8">
        <v>0</v>
      </c>
      <c r="L73" s="8">
        <v>0</v>
      </c>
      <c r="M73" s="30">
        <f t="shared" si="2"/>
        <v>15000</v>
      </c>
      <c r="N73" s="8">
        <v>15000</v>
      </c>
      <c r="O73" s="8">
        <v>0</v>
      </c>
      <c r="P73" s="8">
        <v>0</v>
      </c>
      <c r="Q73" s="30">
        <f t="shared" si="3"/>
        <v>17000</v>
      </c>
      <c r="R73" s="8">
        <v>17000</v>
      </c>
      <c r="S73" s="8">
        <v>0</v>
      </c>
      <c r="T73" s="8">
        <v>0</v>
      </c>
    </row>
    <row r="74" spans="2:20" ht="30" x14ac:dyDescent="0.25">
      <c r="B74" s="5"/>
      <c r="C74" s="6" t="s">
        <v>63</v>
      </c>
      <c r="D74" s="7" t="s">
        <v>70</v>
      </c>
      <c r="E74" s="30">
        <f t="shared" ref="E74:E98" si="89">SUM(F74:H74)</f>
        <v>2090</v>
      </c>
      <c r="F74" s="8">
        <v>2090</v>
      </c>
      <c r="G74" s="8">
        <v>0</v>
      </c>
      <c r="H74" s="8">
        <v>0</v>
      </c>
      <c r="I74" s="30">
        <f t="shared" si="1"/>
        <v>2139</v>
      </c>
      <c r="J74" s="8">
        <v>2139</v>
      </c>
      <c r="K74" s="8">
        <v>0</v>
      </c>
      <c r="L74" s="8">
        <v>0</v>
      </c>
      <c r="M74" s="30">
        <f t="shared" si="2"/>
        <v>2139</v>
      </c>
      <c r="N74" s="8">
        <v>2139</v>
      </c>
      <c r="O74" s="8">
        <v>0</v>
      </c>
      <c r="P74" s="8">
        <v>0</v>
      </c>
      <c r="Q74" s="30">
        <f t="shared" si="3"/>
        <v>2139</v>
      </c>
      <c r="R74" s="8">
        <v>2139</v>
      </c>
      <c r="S74" s="8">
        <v>0</v>
      </c>
      <c r="T74" s="8">
        <v>0</v>
      </c>
    </row>
    <row r="75" spans="2:20" ht="15.75" x14ac:dyDescent="0.25">
      <c r="B75" s="5"/>
      <c r="C75" s="6" t="s">
        <v>64</v>
      </c>
      <c r="D75" s="7" t="s">
        <v>55</v>
      </c>
      <c r="E75" s="30">
        <f t="shared" si="89"/>
        <v>6300</v>
      </c>
      <c r="F75" s="8">
        <v>6300</v>
      </c>
      <c r="G75" s="8">
        <v>0</v>
      </c>
      <c r="H75" s="8">
        <v>0</v>
      </c>
      <c r="I75" s="30">
        <f t="shared" ref="I75:I143" si="90">SUM(J75:L75)</f>
        <v>6300</v>
      </c>
      <c r="J75" s="8">
        <v>6300</v>
      </c>
      <c r="K75" s="8">
        <v>0</v>
      </c>
      <c r="L75" s="8">
        <v>0</v>
      </c>
      <c r="M75" s="30">
        <f t="shared" ref="M75:M143" si="91">SUM(N75:P75)</f>
        <v>6300</v>
      </c>
      <c r="N75" s="8">
        <v>6300</v>
      </c>
      <c r="O75" s="8">
        <v>0</v>
      </c>
      <c r="P75" s="8">
        <v>0</v>
      </c>
      <c r="Q75" s="30">
        <f t="shared" ref="Q75:Q143" si="92">SUM(R75:T75)</f>
        <v>6300</v>
      </c>
      <c r="R75" s="8">
        <v>6300</v>
      </c>
      <c r="S75" s="8">
        <v>0</v>
      </c>
      <c r="T75" s="8">
        <v>0</v>
      </c>
    </row>
    <row r="76" spans="2:20" ht="15.75" x14ac:dyDescent="0.25">
      <c r="B76" s="5"/>
      <c r="C76" s="6" t="s">
        <v>65</v>
      </c>
      <c r="D76" s="7" t="s">
        <v>56</v>
      </c>
      <c r="E76" s="30">
        <f t="shared" si="89"/>
        <v>861</v>
      </c>
      <c r="F76" s="8">
        <v>861</v>
      </c>
      <c r="G76" s="8">
        <v>0</v>
      </c>
      <c r="H76" s="8">
        <v>0</v>
      </c>
      <c r="I76" s="30">
        <f t="shared" si="90"/>
        <v>861</v>
      </c>
      <c r="J76" s="8">
        <v>861</v>
      </c>
      <c r="K76" s="8">
        <v>0</v>
      </c>
      <c r="L76" s="8">
        <v>0</v>
      </c>
      <c r="M76" s="30">
        <f t="shared" si="91"/>
        <v>861</v>
      </c>
      <c r="N76" s="8">
        <v>861</v>
      </c>
      <c r="O76" s="8">
        <v>0</v>
      </c>
      <c r="P76" s="8">
        <v>0</v>
      </c>
      <c r="Q76" s="30">
        <f t="shared" si="92"/>
        <v>861</v>
      </c>
      <c r="R76" s="8">
        <v>861</v>
      </c>
      <c r="S76" s="8">
        <v>0</v>
      </c>
      <c r="T76" s="8">
        <v>0</v>
      </c>
    </row>
    <row r="77" spans="2:20" ht="15.75" x14ac:dyDescent="0.25">
      <c r="B77" s="45" t="s">
        <v>68</v>
      </c>
      <c r="C77" s="46"/>
      <c r="D77" s="46" t="s">
        <v>69</v>
      </c>
      <c r="E77" s="48">
        <f t="shared" si="89"/>
        <v>28200</v>
      </c>
      <c r="F77" s="49">
        <f t="shared" ref="F77:T77" si="93">SUM(F81:F94)</f>
        <v>28200</v>
      </c>
      <c r="G77" s="49">
        <f t="shared" si="93"/>
        <v>0</v>
      </c>
      <c r="H77" s="49">
        <f t="shared" si="93"/>
        <v>0</v>
      </c>
      <c r="I77" s="48">
        <f t="shared" si="90"/>
        <v>33300</v>
      </c>
      <c r="J77" s="49">
        <f t="shared" si="93"/>
        <v>33300</v>
      </c>
      <c r="K77" s="49">
        <f t="shared" si="93"/>
        <v>0</v>
      </c>
      <c r="L77" s="49">
        <f t="shared" si="93"/>
        <v>0</v>
      </c>
      <c r="M77" s="48">
        <f t="shared" si="91"/>
        <v>34800</v>
      </c>
      <c r="N77" s="49">
        <f t="shared" si="93"/>
        <v>34800</v>
      </c>
      <c r="O77" s="49">
        <f t="shared" si="93"/>
        <v>0</v>
      </c>
      <c r="P77" s="49">
        <f t="shared" si="93"/>
        <v>0</v>
      </c>
      <c r="Q77" s="48">
        <f t="shared" si="92"/>
        <v>38100</v>
      </c>
      <c r="R77" s="49">
        <f t="shared" si="93"/>
        <v>38100</v>
      </c>
      <c r="S77" s="49">
        <f t="shared" si="93"/>
        <v>0</v>
      </c>
      <c r="T77" s="49">
        <f t="shared" si="93"/>
        <v>0</v>
      </c>
    </row>
    <row r="78" spans="2:20" ht="18" x14ac:dyDescent="0.25">
      <c r="B78" s="27"/>
      <c r="C78" s="28"/>
      <c r="D78" s="29" t="s">
        <v>156</v>
      </c>
      <c r="E78" s="30">
        <f t="shared" si="89"/>
        <v>0</v>
      </c>
      <c r="F78" s="30">
        <f>SUM(F79:F80)</f>
        <v>0</v>
      </c>
      <c r="G78" s="30">
        <f t="shared" ref="G78" si="94">SUM(G79:G80)</f>
        <v>0</v>
      </c>
      <c r="H78" s="30">
        <f t="shared" ref="H78" si="95">SUM(H79:H80)</f>
        <v>0</v>
      </c>
      <c r="I78" s="30">
        <f t="shared" si="90"/>
        <v>0</v>
      </c>
      <c r="J78" s="30">
        <f t="shared" ref="J78" si="96">SUM(J79:J80)</f>
        <v>0</v>
      </c>
      <c r="K78" s="30">
        <f t="shared" ref="K78" si="97">SUM(K79:K80)</f>
        <v>0</v>
      </c>
      <c r="L78" s="30">
        <f t="shared" ref="L78" si="98">SUM(L79:L80)</f>
        <v>0</v>
      </c>
      <c r="M78" s="30">
        <f t="shared" si="91"/>
        <v>0</v>
      </c>
      <c r="N78" s="30">
        <f t="shared" ref="N78" si="99">SUM(N79:N80)</f>
        <v>0</v>
      </c>
      <c r="O78" s="30">
        <f t="shared" ref="O78" si="100">SUM(O79:O80)</f>
        <v>0</v>
      </c>
      <c r="P78" s="30">
        <f t="shared" ref="P78" si="101">SUM(P79:P80)</f>
        <v>0</v>
      </c>
      <c r="Q78" s="30">
        <f t="shared" si="92"/>
        <v>0</v>
      </c>
      <c r="R78" s="30">
        <f t="shared" ref="R78" si="102">SUM(R79:R80)</f>
        <v>0</v>
      </c>
      <c r="S78" s="30">
        <f t="shared" ref="S78" si="103">SUM(S79:S80)</f>
        <v>0</v>
      </c>
      <c r="T78" s="30">
        <f t="shared" ref="T78" si="104">SUM(T79:T80)</f>
        <v>0</v>
      </c>
    </row>
    <row r="79" spans="2:20" ht="18" x14ac:dyDescent="0.25">
      <c r="B79" s="27"/>
      <c r="C79" s="28"/>
      <c r="D79" s="59" t="s">
        <v>343</v>
      </c>
      <c r="E79" s="8">
        <f t="shared" si="89"/>
        <v>0</v>
      </c>
      <c r="F79" s="8">
        <v>0</v>
      </c>
      <c r="G79" s="8">
        <v>0</v>
      </c>
      <c r="H79" s="8">
        <v>0</v>
      </c>
      <c r="I79" s="8">
        <f t="shared" si="90"/>
        <v>0</v>
      </c>
      <c r="J79" s="8">
        <v>0</v>
      </c>
      <c r="K79" s="8">
        <v>0</v>
      </c>
      <c r="L79" s="8">
        <v>0</v>
      </c>
      <c r="M79" s="8">
        <f t="shared" si="91"/>
        <v>0</v>
      </c>
      <c r="N79" s="8">
        <v>0</v>
      </c>
      <c r="O79" s="8">
        <v>0</v>
      </c>
      <c r="P79" s="8">
        <v>0</v>
      </c>
      <c r="Q79" s="8">
        <f t="shared" si="92"/>
        <v>0</v>
      </c>
      <c r="R79" s="8">
        <v>0</v>
      </c>
      <c r="S79" s="8">
        <v>0</v>
      </c>
      <c r="T79" s="8">
        <v>0</v>
      </c>
    </row>
    <row r="80" spans="2:20" ht="18" x14ac:dyDescent="0.25">
      <c r="B80" s="27"/>
      <c r="C80" s="28"/>
      <c r="D80" s="59" t="s">
        <v>160</v>
      </c>
      <c r="E80" s="30">
        <f t="shared" si="89"/>
        <v>0</v>
      </c>
      <c r="F80" s="8">
        <v>0</v>
      </c>
      <c r="G80" s="8">
        <v>0</v>
      </c>
      <c r="H80" s="8">
        <v>0</v>
      </c>
      <c r="I80" s="30">
        <f t="shared" si="90"/>
        <v>0</v>
      </c>
      <c r="J80" s="8">
        <v>0</v>
      </c>
      <c r="K80" s="8">
        <v>0</v>
      </c>
      <c r="L80" s="8">
        <v>0</v>
      </c>
      <c r="M80" s="30">
        <f t="shared" si="91"/>
        <v>0</v>
      </c>
      <c r="N80" s="8">
        <v>0</v>
      </c>
      <c r="O80" s="8">
        <v>0</v>
      </c>
      <c r="P80" s="8">
        <v>0</v>
      </c>
      <c r="Q80" s="30">
        <f t="shared" si="92"/>
        <v>0</v>
      </c>
      <c r="R80" s="8">
        <v>0</v>
      </c>
      <c r="S80" s="8">
        <v>0</v>
      </c>
      <c r="T80" s="8">
        <v>0</v>
      </c>
    </row>
    <row r="81" spans="2:20" ht="30" x14ac:dyDescent="0.25">
      <c r="B81" s="5"/>
      <c r="C81" s="6" t="s">
        <v>75</v>
      </c>
      <c r="D81" s="7" t="s">
        <v>385</v>
      </c>
      <c r="E81" s="11">
        <f t="shared" si="89"/>
        <v>1800</v>
      </c>
      <c r="F81" s="9">
        <v>1800</v>
      </c>
      <c r="G81" s="9">
        <v>0</v>
      </c>
      <c r="H81" s="9">
        <v>0</v>
      </c>
      <c r="I81" s="11">
        <f t="shared" si="90"/>
        <v>2200</v>
      </c>
      <c r="J81" s="9">
        <v>2200</v>
      </c>
      <c r="K81" s="9">
        <v>0</v>
      </c>
      <c r="L81" s="9">
        <v>0</v>
      </c>
      <c r="M81" s="11">
        <f t="shared" si="91"/>
        <v>2300</v>
      </c>
      <c r="N81" s="9">
        <v>2300</v>
      </c>
      <c r="O81" s="9">
        <v>0</v>
      </c>
      <c r="P81" s="9">
        <v>0</v>
      </c>
      <c r="Q81" s="11">
        <f t="shared" si="92"/>
        <v>3150</v>
      </c>
      <c r="R81" s="9">
        <v>3150</v>
      </c>
      <c r="S81" s="9">
        <v>0</v>
      </c>
      <c r="T81" s="9">
        <v>0</v>
      </c>
    </row>
    <row r="82" spans="2:20" x14ac:dyDescent="0.25">
      <c r="B82" s="5"/>
      <c r="C82" s="6" t="s">
        <v>76</v>
      </c>
      <c r="D82" s="7" t="s">
        <v>386</v>
      </c>
      <c r="E82" s="11">
        <f t="shared" si="89"/>
        <v>1700</v>
      </c>
      <c r="F82" s="9">
        <v>1700</v>
      </c>
      <c r="G82" s="9">
        <v>0</v>
      </c>
      <c r="H82" s="9">
        <v>0</v>
      </c>
      <c r="I82" s="11">
        <f t="shared" si="90"/>
        <v>2500</v>
      </c>
      <c r="J82" s="9">
        <v>2500</v>
      </c>
      <c r="K82" s="9">
        <v>0</v>
      </c>
      <c r="L82" s="9">
        <v>0</v>
      </c>
      <c r="M82" s="11">
        <f t="shared" si="91"/>
        <v>2800</v>
      </c>
      <c r="N82" s="9">
        <v>2800</v>
      </c>
      <c r="O82" s="9">
        <v>0</v>
      </c>
      <c r="P82" s="9">
        <v>0</v>
      </c>
      <c r="Q82" s="11">
        <f t="shared" si="92"/>
        <v>3200</v>
      </c>
      <c r="R82" s="9">
        <v>3200</v>
      </c>
      <c r="S82" s="9">
        <v>0</v>
      </c>
      <c r="T82" s="9">
        <v>0</v>
      </c>
    </row>
    <row r="83" spans="2:20" x14ac:dyDescent="0.25">
      <c r="B83" s="5"/>
      <c r="C83" s="6" t="s">
        <v>77</v>
      </c>
      <c r="D83" s="7" t="s">
        <v>387</v>
      </c>
      <c r="E83" s="11">
        <f t="shared" si="89"/>
        <v>2950</v>
      </c>
      <c r="F83" s="9">
        <v>2950</v>
      </c>
      <c r="G83" s="9">
        <v>0</v>
      </c>
      <c r="H83" s="9">
        <v>0</v>
      </c>
      <c r="I83" s="11">
        <f t="shared" si="90"/>
        <v>3500</v>
      </c>
      <c r="J83" s="9">
        <v>3500</v>
      </c>
      <c r="K83" s="9">
        <v>0</v>
      </c>
      <c r="L83" s="9">
        <v>0</v>
      </c>
      <c r="M83" s="11">
        <f t="shared" si="91"/>
        <v>4000</v>
      </c>
      <c r="N83" s="9">
        <v>4000</v>
      </c>
      <c r="O83" s="9">
        <v>0</v>
      </c>
      <c r="P83" s="9">
        <v>0</v>
      </c>
      <c r="Q83" s="11">
        <f t="shared" si="92"/>
        <v>4400</v>
      </c>
      <c r="R83" s="9">
        <v>4400</v>
      </c>
      <c r="S83" s="9">
        <v>0</v>
      </c>
      <c r="T83" s="9">
        <v>0</v>
      </c>
    </row>
    <row r="84" spans="2:20" x14ac:dyDescent="0.25">
      <c r="B84" s="5"/>
      <c r="C84" s="6" t="s">
        <v>78</v>
      </c>
      <c r="D84" s="7" t="s">
        <v>388</v>
      </c>
      <c r="E84" s="11">
        <f t="shared" si="89"/>
        <v>40</v>
      </c>
      <c r="F84" s="9">
        <v>40</v>
      </c>
      <c r="G84" s="9">
        <v>0</v>
      </c>
      <c r="H84" s="9">
        <v>0</v>
      </c>
      <c r="I84" s="11">
        <f t="shared" si="90"/>
        <v>40</v>
      </c>
      <c r="J84" s="9">
        <v>40</v>
      </c>
      <c r="K84" s="9">
        <v>0</v>
      </c>
      <c r="L84" s="9">
        <v>0</v>
      </c>
      <c r="M84" s="11">
        <f t="shared" si="91"/>
        <v>40</v>
      </c>
      <c r="N84" s="9">
        <v>40</v>
      </c>
      <c r="O84" s="9">
        <v>0</v>
      </c>
      <c r="P84" s="9">
        <v>0</v>
      </c>
      <c r="Q84" s="11">
        <f t="shared" si="92"/>
        <v>40</v>
      </c>
      <c r="R84" s="9">
        <v>40</v>
      </c>
      <c r="S84" s="9">
        <v>0</v>
      </c>
      <c r="T84" s="9">
        <v>0</v>
      </c>
    </row>
    <row r="85" spans="2:20" x14ac:dyDescent="0.25">
      <c r="B85" s="5"/>
      <c r="C85" s="6" t="s">
        <v>79</v>
      </c>
      <c r="D85" s="7" t="s">
        <v>389</v>
      </c>
      <c r="E85" s="11">
        <f t="shared" si="89"/>
        <v>4000</v>
      </c>
      <c r="F85" s="9">
        <v>4000</v>
      </c>
      <c r="G85" s="9">
        <v>0</v>
      </c>
      <c r="H85" s="9">
        <v>0</v>
      </c>
      <c r="I85" s="11">
        <f t="shared" si="90"/>
        <v>5000</v>
      </c>
      <c r="J85" s="9">
        <v>5000</v>
      </c>
      <c r="K85" s="9">
        <v>0</v>
      </c>
      <c r="L85" s="9">
        <v>0</v>
      </c>
      <c r="M85" s="11">
        <f t="shared" si="91"/>
        <v>5000</v>
      </c>
      <c r="N85" s="9">
        <v>5000</v>
      </c>
      <c r="O85" s="9">
        <v>0</v>
      </c>
      <c r="P85" s="9">
        <v>0</v>
      </c>
      <c r="Q85" s="11">
        <f t="shared" si="92"/>
        <v>5000</v>
      </c>
      <c r="R85" s="9">
        <v>5000</v>
      </c>
      <c r="S85" s="9">
        <v>0</v>
      </c>
      <c r="T85" s="9">
        <v>0</v>
      </c>
    </row>
    <row r="86" spans="2:20" x14ac:dyDescent="0.25">
      <c r="B86" s="5"/>
      <c r="C86" s="6" t="s">
        <v>80</v>
      </c>
      <c r="D86" s="7" t="s">
        <v>390</v>
      </c>
      <c r="E86" s="11">
        <f t="shared" si="89"/>
        <v>4100</v>
      </c>
      <c r="F86" s="9">
        <v>4100</v>
      </c>
      <c r="G86" s="9">
        <v>0</v>
      </c>
      <c r="H86" s="9">
        <v>0</v>
      </c>
      <c r="I86" s="11">
        <f t="shared" si="90"/>
        <v>5200</v>
      </c>
      <c r="J86" s="9">
        <v>5200</v>
      </c>
      <c r="K86" s="9">
        <v>0</v>
      </c>
      <c r="L86" s="9">
        <v>0</v>
      </c>
      <c r="M86" s="11">
        <f t="shared" si="91"/>
        <v>5200</v>
      </c>
      <c r="N86" s="9">
        <v>5200</v>
      </c>
      <c r="O86" s="9">
        <v>0</v>
      </c>
      <c r="P86" s="9">
        <v>0</v>
      </c>
      <c r="Q86" s="11">
        <f t="shared" si="92"/>
        <v>5500</v>
      </c>
      <c r="R86" s="9">
        <v>5500</v>
      </c>
      <c r="S86" s="9">
        <v>0</v>
      </c>
      <c r="T86" s="9">
        <v>0</v>
      </c>
    </row>
    <row r="87" spans="2:20" x14ac:dyDescent="0.25">
      <c r="B87" s="5"/>
      <c r="C87" s="6" t="s">
        <v>81</v>
      </c>
      <c r="D87" s="7" t="s">
        <v>391</v>
      </c>
      <c r="E87" s="11">
        <f t="shared" si="89"/>
        <v>48</v>
      </c>
      <c r="F87" s="9">
        <v>48</v>
      </c>
      <c r="G87" s="9">
        <v>0</v>
      </c>
      <c r="H87" s="9">
        <v>0</v>
      </c>
      <c r="I87" s="11">
        <f t="shared" si="90"/>
        <v>50</v>
      </c>
      <c r="J87" s="9">
        <v>50</v>
      </c>
      <c r="K87" s="9">
        <v>0</v>
      </c>
      <c r="L87" s="9">
        <v>0</v>
      </c>
      <c r="M87" s="11">
        <f t="shared" si="91"/>
        <v>50</v>
      </c>
      <c r="N87" s="9">
        <v>50</v>
      </c>
      <c r="O87" s="9">
        <v>0</v>
      </c>
      <c r="P87" s="9">
        <v>0</v>
      </c>
      <c r="Q87" s="11">
        <f t="shared" si="92"/>
        <v>50</v>
      </c>
      <c r="R87" s="9">
        <v>50</v>
      </c>
      <c r="S87" s="9">
        <v>0</v>
      </c>
      <c r="T87" s="9">
        <v>0</v>
      </c>
    </row>
    <row r="88" spans="2:20" x14ac:dyDescent="0.25">
      <c r="B88" s="5"/>
      <c r="C88" s="6" t="s">
        <v>82</v>
      </c>
      <c r="D88" s="7" t="s">
        <v>392</v>
      </c>
      <c r="E88" s="11">
        <f t="shared" si="89"/>
        <v>370</v>
      </c>
      <c r="F88" s="9">
        <v>370</v>
      </c>
      <c r="G88" s="9">
        <v>0</v>
      </c>
      <c r="H88" s="9">
        <v>0</v>
      </c>
      <c r="I88" s="11">
        <f t="shared" si="90"/>
        <v>400</v>
      </c>
      <c r="J88" s="9">
        <v>400</v>
      </c>
      <c r="K88" s="9">
        <v>0</v>
      </c>
      <c r="L88" s="9">
        <v>0</v>
      </c>
      <c r="M88" s="11">
        <f t="shared" si="91"/>
        <v>400</v>
      </c>
      <c r="N88" s="9">
        <v>400</v>
      </c>
      <c r="O88" s="9">
        <v>0</v>
      </c>
      <c r="P88" s="9">
        <v>0</v>
      </c>
      <c r="Q88" s="11">
        <f t="shared" si="92"/>
        <v>400</v>
      </c>
      <c r="R88" s="9">
        <v>400</v>
      </c>
      <c r="S88" s="9">
        <v>0</v>
      </c>
      <c r="T88" s="9">
        <v>0</v>
      </c>
    </row>
    <row r="89" spans="2:20" x14ac:dyDescent="0.25">
      <c r="B89" s="5"/>
      <c r="C89" s="6" t="s">
        <v>83</v>
      </c>
      <c r="D89" s="7" t="s">
        <v>393</v>
      </c>
      <c r="E89" s="11">
        <f t="shared" si="89"/>
        <v>8180</v>
      </c>
      <c r="F89" s="9">
        <v>8180</v>
      </c>
      <c r="G89" s="9">
        <v>0</v>
      </c>
      <c r="H89" s="9">
        <v>0</v>
      </c>
      <c r="I89" s="11">
        <f t="shared" si="90"/>
        <v>8500</v>
      </c>
      <c r="J89" s="9">
        <v>8500</v>
      </c>
      <c r="K89" s="9">
        <v>0</v>
      </c>
      <c r="L89" s="9">
        <v>0</v>
      </c>
      <c r="M89" s="11">
        <f t="shared" si="91"/>
        <v>8700</v>
      </c>
      <c r="N89" s="9">
        <v>8700</v>
      </c>
      <c r="O89" s="9">
        <v>0</v>
      </c>
      <c r="P89" s="9">
        <v>0</v>
      </c>
      <c r="Q89" s="11">
        <f t="shared" si="92"/>
        <v>9400</v>
      </c>
      <c r="R89" s="9">
        <v>9400</v>
      </c>
      <c r="S89" s="9">
        <v>0</v>
      </c>
      <c r="T89" s="9">
        <v>0</v>
      </c>
    </row>
    <row r="90" spans="2:20" x14ac:dyDescent="0.25">
      <c r="B90" s="5"/>
      <c r="C90" s="6" t="s">
        <v>84</v>
      </c>
      <c r="D90" s="7" t="s">
        <v>394</v>
      </c>
      <c r="E90" s="11">
        <f t="shared" si="89"/>
        <v>2350</v>
      </c>
      <c r="F90" s="9">
        <v>2350</v>
      </c>
      <c r="G90" s="9">
        <v>0</v>
      </c>
      <c r="H90" s="9">
        <v>0</v>
      </c>
      <c r="I90" s="11">
        <f t="shared" si="90"/>
        <v>2500</v>
      </c>
      <c r="J90" s="9">
        <v>2500</v>
      </c>
      <c r="K90" s="9">
        <v>0</v>
      </c>
      <c r="L90" s="9">
        <v>0</v>
      </c>
      <c r="M90" s="11">
        <f t="shared" si="91"/>
        <v>2700</v>
      </c>
      <c r="N90" s="9">
        <v>2700</v>
      </c>
      <c r="O90" s="9">
        <v>0</v>
      </c>
      <c r="P90" s="9">
        <v>0</v>
      </c>
      <c r="Q90" s="11">
        <f t="shared" si="92"/>
        <v>2900</v>
      </c>
      <c r="R90" s="9">
        <v>2900</v>
      </c>
      <c r="S90" s="9">
        <v>0</v>
      </c>
      <c r="T90" s="9">
        <v>0</v>
      </c>
    </row>
    <row r="91" spans="2:20" x14ac:dyDescent="0.25">
      <c r="B91" s="5"/>
      <c r="C91" s="6" t="s">
        <v>85</v>
      </c>
      <c r="D91" s="7" t="s">
        <v>395</v>
      </c>
      <c r="E91" s="11">
        <f t="shared" si="89"/>
        <v>800</v>
      </c>
      <c r="F91" s="9">
        <v>800</v>
      </c>
      <c r="G91" s="9">
        <v>0</v>
      </c>
      <c r="H91" s="9">
        <v>0</v>
      </c>
      <c r="I91" s="11">
        <f t="shared" si="90"/>
        <v>900</v>
      </c>
      <c r="J91" s="9">
        <v>900</v>
      </c>
      <c r="K91" s="9">
        <v>0</v>
      </c>
      <c r="L91" s="9">
        <v>0</v>
      </c>
      <c r="M91" s="11">
        <f t="shared" si="91"/>
        <v>950</v>
      </c>
      <c r="N91" s="9">
        <v>950</v>
      </c>
      <c r="O91" s="9">
        <v>0</v>
      </c>
      <c r="P91" s="9">
        <v>0</v>
      </c>
      <c r="Q91" s="11">
        <f t="shared" si="92"/>
        <v>1000</v>
      </c>
      <c r="R91" s="9">
        <v>1000</v>
      </c>
      <c r="S91" s="9">
        <v>0</v>
      </c>
      <c r="T91" s="9">
        <v>0</v>
      </c>
    </row>
    <row r="92" spans="2:20" x14ac:dyDescent="0.25">
      <c r="B92" s="5"/>
      <c r="C92" s="6" t="s">
        <v>86</v>
      </c>
      <c r="D92" s="7" t="s">
        <v>396</v>
      </c>
      <c r="E92" s="11">
        <f t="shared" si="89"/>
        <v>1400</v>
      </c>
      <c r="F92" s="9">
        <v>1400</v>
      </c>
      <c r="G92" s="9">
        <v>0</v>
      </c>
      <c r="H92" s="9">
        <v>0</v>
      </c>
      <c r="I92" s="11">
        <f t="shared" si="90"/>
        <v>1800</v>
      </c>
      <c r="J92" s="9">
        <v>1800</v>
      </c>
      <c r="K92" s="9">
        <v>0</v>
      </c>
      <c r="L92" s="9">
        <v>0</v>
      </c>
      <c r="M92" s="11">
        <f t="shared" si="91"/>
        <v>1900</v>
      </c>
      <c r="N92" s="9">
        <v>1900</v>
      </c>
      <c r="O92" s="9">
        <v>0</v>
      </c>
      <c r="P92" s="9">
        <v>0</v>
      </c>
      <c r="Q92" s="11">
        <f t="shared" si="92"/>
        <v>2100</v>
      </c>
      <c r="R92" s="9">
        <v>2100</v>
      </c>
      <c r="S92" s="9">
        <v>0</v>
      </c>
      <c r="T92" s="9">
        <v>0</v>
      </c>
    </row>
    <row r="93" spans="2:20" ht="30" x14ac:dyDescent="0.25">
      <c r="B93" s="5"/>
      <c r="C93" s="6" t="s">
        <v>87</v>
      </c>
      <c r="D93" s="7" t="s">
        <v>397</v>
      </c>
      <c r="E93" s="11">
        <f t="shared" si="89"/>
        <v>198</v>
      </c>
      <c r="F93" s="9">
        <v>198</v>
      </c>
      <c r="G93" s="9">
        <v>0</v>
      </c>
      <c r="H93" s="9">
        <v>0</v>
      </c>
      <c r="I93" s="11">
        <f t="shared" si="90"/>
        <v>330</v>
      </c>
      <c r="J93" s="9">
        <v>330</v>
      </c>
      <c r="K93" s="9">
        <v>0</v>
      </c>
      <c r="L93" s="9">
        <v>0</v>
      </c>
      <c r="M93" s="11">
        <f t="shared" si="91"/>
        <v>360</v>
      </c>
      <c r="N93" s="9">
        <v>360</v>
      </c>
      <c r="O93" s="9">
        <v>0</v>
      </c>
      <c r="P93" s="9">
        <v>0</v>
      </c>
      <c r="Q93" s="11">
        <f t="shared" si="92"/>
        <v>460</v>
      </c>
      <c r="R93" s="9">
        <v>460</v>
      </c>
      <c r="S93" s="9">
        <v>0</v>
      </c>
      <c r="T93" s="9">
        <v>0</v>
      </c>
    </row>
    <row r="94" spans="2:20" ht="30" x14ac:dyDescent="0.25">
      <c r="B94" s="5"/>
      <c r="C94" s="6" t="s">
        <v>88</v>
      </c>
      <c r="D94" s="7" t="s">
        <v>398</v>
      </c>
      <c r="E94" s="11">
        <f t="shared" si="89"/>
        <v>264</v>
      </c>
      <c r="F94" s="9">
        <v>264</v>
      </c>
      <c r="G94" s="9">
        <v>0</v>
      </c>
      <c r="H94" s="9">
        <v>0</v>
      </c>
      <c r="I94" s="11">
        <f t="shared" si="90"/>
        <v>380</v>
      </c>
      <c r="J94" s="9">
        <v>380</v>
      </c>
      <c r="K94" s="9">
        <v>0</v>
      </c>
      <c r="L94" s="9">
        <v>0</v>
      </c>
      <c r="M94" s="11">
        <f t="shared" si="91"/>
        <v>400</v>
      </c>
      <c r="N94" s="9">
        <v>400</v>
      </c>
      <c r="O94" s="9">
        <v>0</v>
      </c>
      <c r="P94" s="9">
        <v>0</v>
      </c>
      <c r="Q94" s="11">
        <f t="shared" si="92"/>
        <v>500</v>
      </c>
      <c r="R94" s="9">
        <v>500</v>
      </c>
      <c r="S94" s="9">
        <v>0</v>
      </c>
      <c r="T94" s="9">
        <v>0</v>
      </c>
    </row>
    <row r="95" spans="2:20" ht="15.75" x14ac:dyDescent="0.25">
      <c r="B95" s="45" t="s">
        <v>154</v>
      </c>
      <c r="C95" s="46"/>
      <c r="D95" s="46" t="s">
        <v>155</v>
      </c>
      <c r="E95" s="48">
        <f t="shared" si="89"/>
        <v>55000</v>
      </c>
      <c r="F95" s="49">
        <v>55000</v>
      </c>
      <c r="G95" s="49">
        <v>0</v>
      </c>
      <c r="H95" s="49">
        <v>0</v>
      </c>
      <c r="I95" s="48">
        <f t="shared" si="90"/>
        <v>65000</v>
      </c>
      <c r="J95" s="49">
        <v>65000</v>
      </c>
      <c r="K95" s="49">
        <v>0</v>
      </c>
      <c r="L95" s="49">
        <v>0</v>
      </c>
      <c r="M95" s="48">
        <f t="shared" si="91"/>
        <v>68800</v>
      </c>
      <c r="N95" s="49">
        <v>68800</v>
      </c>
      <c r="O95" s="49">
        <v>0</v>
      </c>
      <c r="P95" s="49">
        <v>0</v>
      </c>
      <c r="Q95" s="48">
        <f t="shared" si="92"/>
        <v>71000</v>
      </c>
      <c r="R95" s="49">
        <v>71000</v>
      </c>
      <c r="S95" s="49">
        <v>0</v>
      </c>
      <c r="T95" s="49">
        <v>0</v>
      </c>
    </row>
    <row r="96" spans="2:20" ht="18" x14ac:dyDescent="0.25">
      <c r="B96" s="27"/>
      <c r="C96" s="28"/>
      <c r="D96" s="29" t="s">
        <v>156</v>
      </c>
      <c r="E96" s="30">
        <f t="shared" si="89"/>
        <v>0</v>
      </c>
      <c r="F96" s="30">
        <f>SUM(F97:F98)</f>
        <v>0</v>
      </c>
      <c r="G96" s="30">
        <f t="shared" ref="G96" si="105">SUM(G97:G98)</f>
        <v>0</v>
      </c>
      <c r="H96" s="30">
        <f t="shared" ref="H96" si="106">SUM(H97:H98)</f>
        <v>0</v>
      </c>
      <c r="I96" s="30">
        <f t="shared" si="90"/>
        <v>0</v>
      </c>
      <c r="J96" s="30">
        <f t="shared" ref="J96" si="107">SUM(J97:J98)</f>
        <v>0</v>
      </c>
      <c r="K96" s="30">
        <f t="shared" ref="K96" si="108">SUM(K97:K98)</f>
        <v>0</v>
      </c>
      <c r="L96" s="30">
        <f t="shared" ref="L96" si="109">SUM(L97:L98)</f>
        <v>0</v>
      </c>
      <c r="M96" s="30">
        <f t="shared" si="91"/>
        <v>0</v>
      </c>
      <c r="N96" s="30">
        <f t="shared" ref="N96" si="110">SUM(N97:N98)</f>
        <v>0</v>
      </c>
      <c r="O96" s="30">
        <f t="shared" ref="O96" si="111">SUM(O97:O98)</f>
        <v>0</v>
      </c>
      <c r="P96" s="30">
        <f t="shared" ref="P96" si="112">SUM(P97:P98)</f>
        <v>0</v>
      </c>
      <c r="Q96" s="30">
        <f t="shared" si="92"/>
        <v>0</v>
      </c>
      <c r="R96" s="30">
        <f t="shared" ref="R96" si="113">SUM(R97:R98)</f>
        <v>0</v>
      </c>
      <c r="S96" s="30">
        <f t="shared" ref="S96" si="114">SUM(S97:S98)</f>
        <v>0</v>
      </c>
      <c r="T96" s="30">
        <f t="shared" ref="T96" si="115">SUM(T97:T98)</f>
        <v>0</v>
      </c>
    </row>
    <row r="97" spans="1:20" ht="18" x14ac:dyDescent="0.25">
      <c r="B97" s="27"/>
      <c r="C97" s="28"/>
      <c r="D97" s="59" t="s">
        <v>343</v>
      </c>
      <c r="E97" s="8">
        <f t="shared" si="89"/>
        <v>0</v>
      </c>
      <c r="F97" s="8">
        <v>0</v>
      </c>
      <c r="G97" s="8">
        <v>0</v>
      </c>
      <c r="H97" s="8">
        <v>0</v>
      </c>
      <c r="I97" s="8">
        <f t="shared" si="90"/>
        <v>0</v>
      </c>
      <c r="J97" s="8">
        <v>0</v>
      </c>
      <c r="K97" s="8">
        <v>0</v>
      </c>
      <c r="L97" s="8">
        <v>0</v>
      </c>
      <c r="M97" s="8">
        <f t="shared" si="91"/>
        <v>0</v>
      </c>
      <c r="N97" s="8">
        <v>0</v>
      </c>
      <c r="O97" s="8">
        <v>0</v>
      </c>
      <c r="P97" s="8">
        <v>0</v>
      </c>
      <c r="Q97" s="8">
        <f t="shared" si="92"/>
        <v>0</v>
      </c>
      <c r="R97" s="8">
        <v>0</v>
      </c>
      <c r="S97" s="8">
        <v>0</v>
      </c>
      <c r="T97" s="8">
        <v>0</v>
      </c>
    </row>
    <row r="98" spans="1:20" ht="18" x14ac:dyDescent="0.25">
      <c r="B98" s="27"/>
      <c r="C98" s="28"/>
      <c r="D98" s="59" t="s">
        <v>160</v>
      </c>
      <c r="E98" s="30">
        <f t="shared" si="89"/>
        <v>0</v>
      </c>
      <c r="F98" s="8">
        <v>0</v>
      </c>
      <c r="G98" s="8">
        <v>0</v>
      </c>
      <c r="H98" s="8">
        <v>0</v>
      </c>
      <c r="I98" s="30">
        <f t="shared" si="90"/>
        <v>0</v>
      </c>
      <c r="J98" s="8">
        <v>0</v>
      </c>
      <c r="K98" s="8">
        <v>0</v>
      </c>
      <c r="L98" s="8">
        <v>0</v>
      </c>
      <c r="M98" s="30">
        <f t="shared" si="91"/>
        <v>0</v>
      </c>
      <c r="N98" s="8">
        <v>0</v>
      </c>
      <c r="O98" s="8">
        <v>0</v>
      </c>
      <c r="P98" s="8">
        <v>0</v>
      </c>
      <c r="Q98" s="30">
        <f t="shared" si="92"/>
        <v>0</v>
      </c>
      <c r="R98" s="8">
        <v>0</v>
      </c>
      <c r="S98" s="8">
        <v>0</v>
      </c>
      <c r="T98" s="8">
        <v>0</v>
      </c>
    </row>
    <row r="99" spans="1:20" ht="31.5" x14ac:dyDescent="0.25">
      <c r="B99" s="45" t="s">
        <v>346</v>
      </c>
      <c r="C99" s="46"/>
      <c r="D99" s="46" t="s">
        <v>347</v>
      </c>
      <c r="E99" s="48">
        <f t="shared" ref="E99:E102" si="116">SUM(F99:H99)</f>
        <v>5100</v>
      </c>
      <c r="F99" s="49">
        <v>5100</v>
      </c>
      <c r="G99" s="49">
        <v>0</v>
      </c>
      <c r="H99" s="49">
        <v>0</v>
      </c>
      <c r="I99" s="48">
        <f t="shared" ref="I99:I102" si="117">SUM(J99:L99)</f>
        <v>6100</v>
      </c>
      <c r="J99" s="49">
        <v>6100</v>
      </c>
      <c r="K99" s="49">
        <v>0</v>
      </c>
      <c r="L99" s="49">
        <v>0</v>
      </c>
      <c r="M99" s="48">
        <f t="shared" ref="M99:M102" si="118">SUM(N99:P99)</f>
        <v>6100</v>
      </c>
      <c r="N99" s="49">
        <v>6100</v>
      </c>
      <c r="O99" s="49">
        <v>0</v>
      </c>
      <c r="P99" s="49">
        <v>0</v>
      </c>
      <c r="Q99" s="48">
        <f t="shared" ref="Q99:Q102" si="119">SUM(R99:T99)</f>
        <v>6100</v>
      </c>
      <c r="R99" s="49">
        <v>6100</v>
      </c>
      <c r="S99" s="49">
        <v>0</v>
      </c>
      <c r="T99" s="49">
        <v>0</v>
      </c>
    </row>
    <row r="100" spans="1:20" ht="18" x14ac:dyDescent="0.25">
      <c r="B100" s="63"/>
      <c r="C100" s="64"/>
      <c r="D100" s="65" t="s">
        <v>156</v>
      </c>
      <c r="E100" s="66">
        <f t="shared" si="116"/>
        <v>537</v>
      </c>
      <c r="F100" s="66">
        <f>SUM(F101:F102)</f>
        <v>537</v>
      </c>
      <c r="G100" s="66">
        <f t="shared" ref="G100:H100" si="120">SUM(G101:G102)</f>
        <v>0</v>
      </c>
      <c r="H100" s="66">
        <f t="shared" si="120"/>
        <v>0</v>
      </c>
      <c r="I100" s="66">
        <f t="shared" si="117"/>
        <v>537</v>
      </c>
      <c r="J100" s="66">
        <f t="shared" ref="J100:L100" si="121">SUM(J101:J102)</f>
        <v>537</v>
      </c>
      <c r="K100" s="66">
        <f t="shared" si="121"/>
        <v>0</v>
      </c>
      <c r="L100" s="66">
        <f t="shared" si="121"/>
        <v>0</v>
      </c>
      <c r="M100" s="66">
        <f t="shared" si="118"/>
        <v>537</v>
      </c>
      <c r="N100" s="66">
        <f t="shared" ref="N100:P100" si="122">SUM(N101:N102)</f>
        <v>537</v>
      </c>
      <c r="O100" s="66">
        <f t="shared" si="122"/>
        <v>0</v>
      </c>
      <c r="P100" s="66">
        <f t="shared" si="122"/>
        <v>0</v>
      </c>
      <c r="Q100" s="66">
        <f t="shared" si="119"/>
        <v>537</v>
      </c>
      <c r="R100" s="66">
        <f t="shared" ref="R100:T100" si="123">SUM(R101:R102)</f>
        <v>537</v>
      </c>
      <c r="S100" s="66">
        <f t="shared" si="123"/>
        <v>0</v>
      </c>
      <c r="T100" s="66">
        <f t="shared" si="123"/>
        <v>0</v>
      </c>
    </row>
    <row r="101" spans="1:20" ht="18" x14ac:dyDescent="0.25">
      <c r="B101" s="63"/>
      <c r="C101" s="64"/>
      <c r="D101" s="68" t="s">
        <v>343</v>
      </c>
      <c r="E101" s="67">
        <f t="shared" si="116"/>
        <v>0</v>
      </c>
      <c r="F101" s="67">
        <v>0</v>
      </c>
      <c r="G101" s="67">
        <v>0</v>
      </c>
      <c r="H101" s="67">
        <v>0</v>
      </c>
      <c r="I101" s="67">
        <f t="shared" si="117"/>
        <v>0</v>
      </c>
      <c r="J101" s="67">
        <v>0</v>
      </c>
      <c r="K101" s="67">
        <v>0</v>
      </c>
      <c r="L101" s="67">
        <v>0</v>
      </c>
      <c r="M101" s="67">
        <f t="shared" si="118"/>
        <v>0</v>
      </c>
      <c r="N101" s="67">
        <v>0</v>
      </c>
      <c r="O101" s="67">
        <v>0</v>
      </c>
      <c r="P101" s="67">
        <v>0</v>
      </c>
      <c r="Q101" s="67">
        <f t="shared" si="119"/>
        <v>0</v>
      </c>
      <c r="R101" s="67">
        <v>0</v>
      </c>
      <c r="S101" s="67">
        <v>0</v>
      </c>
      <c r="T101" s="67">
        <v>0</v>
      </c>
    </row>
    <row r="102" spans="1:20" ht="18" x14ac:dyDescent="0.25">
      <c r="B102" s="63"/>
      <c r="C102" s="64"/>
      <c r="D102" s="68" t="s">
        <v>160</v>
      </c>
      <c r="E102" s="66">
        <f t="shared" si="116"/>
        <v>537</v>
      </c>
      <c r="F102" s="67">
        <v>537</v>
      </c>
      <c r="G102" s="67">
        <v>0</v>
      </c>
      <c r="H102" s="67">
        <v>0</v>
      </c>
      <c r="I102" s="66">
        <f t="shared" si="117"/>
        <v>537</v>
      </c>
      <c r="J102" s="67">
        <v>537</v>
      </c>
      <c r="K102" s="67">
        <v>0</v>
      </c>
      <c r="L102" s="67">
        <v>0</v>
      </c>
      <c r="M102" s="66">
        <f t="shared" si="118"/>
        <v>537</v>
      </c>
      <c r="N102" s="67">
        <v>537</v>
      </c>
      <c r="O102" s="67">
        <v>0</v>
      </c>
      <c r="P102" s="67">
        <v>0</v>
      </c>
      <c r="Q102" s="66">
        <f t="shared" si="119"/>
        <v>537</v>
      </c>
      <c r="R102" s="67">
        <v>537</v>
      </c>
      <c r="S102" s="67">
        <v>0</v>
      </c>
      <c r="T102" s="67">
        <v>0</v>
      </c>
    </row>
    <row r="103" spans="1:20" ht="20.25" x14ac:dyDescent="0.25">
      <c r="B103" s="50" t="s">
        <v>89</v>
      </c>
      <c r="C103" s="51"/>
      <c r="D103" s="52" t="s">
        <v>90</v>
      </c>
      <c r="E103" s="53">
        <f>SUM(F103:H103)</f>
        <v>983370</v>
      </c>
      <c r="F103" s="53">
        <f>F107+F111+F219+F318</f>
        <v>983370</v>
      </c>
      <c r="G103" s="53">
        <f>G107+G111+G219+G318</f>
        <v>0</v>
      </c>
      <c r="H103" s="53">
        <f>H107+H111+H219+H318</f>
        <v>0</v>
      </c>
      <c r="I103" s="53">
        <f t="shared" si="90"/>
        <v>1004000</v>
      </c>
      <c r="J103" s="53">
        <f>J107+J111+J219+J318</f>
        <v>1004000</v>
      </c>
      <c r="K103" s="53">
        <f>K107+K111+K219+K318</f>
        <v>0</v>
      </c>
      <c r="L103" s="53">
        <f>L107+L111+L219+L318</f>
        <v>0</v>
      </c>
      <c r="M103" s="53">
        <f t="shared" si="91"/>
        <v>1014000</v>
      </c>
      <c r="N103" s="53">
        <f>N107+N111+N219+N318</f>
        <v>1014000</v>
      </c>
      <c r="O103" s="53">
        <f>O107+O111+O219+O318</f>
        <v>0</v>
      </c>
      <c r="P103" s="53">
        <f>P107+P111+P219+P318</f>
        <v>0</v>
      </c>
      <c r="Q103" s="53">
        <f t="shared" si="92"/>
        <v>1019200</v>
      </c>
      <c r="R103" s="53">
        <f>R107+R111+R219+R318</f>
        <v>1019200</v>
      </c>
      <c r="S103" s="53">
        <f>S107+S111+S219+S318</f>
        <v>0</v>
      </c>
      <c r="T103" s="53">
        <f>T107+T111+T219+T318</f>
        <v>0</v>
      </c>
    </row>
    <row r="104" spans="1:20" s="25" customFormat="1" ht="20.25" x14ac:dyDescent="0.25">
      <c r="A104" s="20"/>
      <c r="B104" s="21"/>
      <c r="C104" s="22"/>
      <c r="D104" s="23" t="s">
        <v>156</v>
      </c>
      <c r="E104" s="24">
        <f t="shared" ref="E104:E169" si="124">SUM(F104:H104)</f>
        <v>3479</v>
      </c>
      <c r="F104" s="24">
        <f>F108+F112+F220+F319</f>
        <v>3479</v>
      </c>
      <c r="G104" s="24">
        <f>G108+G112+G220+G319</f>
        <v>0</v>
      </c>
      <c r="H104" s="24">
        <f>H108+H112+H220+H319</f>
        <v>0</v>
      </c>
      <c r="I104" s="24">
        <f t="shared" si="90"/>
        <v>3481</v>
      </c>
      <c r="J104" s="24">
        <f>J108+J112+J220+J319</f>
        <v>3481</v>
      </c>
      <c r="K104" s="24">
        <f>K108+K112+K220+K319</f>
        <v>0</v>
      </c>
      <c r="L104" s="24">
        <f>L108+L112+L220+L319</f>
        <v>0</v>
      </c>
      <c r="M104" s="24">
        <f t="shared" si="91"/>
        <v>3481</v>
      </c>
      <c r="N104" s="24">
        <f>N108+N112+N220+N319</f>
        <v>3481</v>
      </c>
      <c r="O104" s="24">
        <f>O108+O112+O220+O319</f>
        <v>0</v>
      </c>
      <c r="P104" s="24">
        <f>P108+P112+P220+P319</f>
        <v>0</v>
      </c>
      <c r="Q104" s="24">
        <f t="shared" si="92"/>
        <v>3481</v>
      </c>
      <c r="R104" s="24">
        <f>R108+R112+R220+R319</f>
        <v>3481</v>
      </c>
      <c r="S104" s="24">
        <f>S108+S112+S220+S319</f>
        <v>0</v>
      </c>
      <c r="T104" s="24">
        <f>T108+T112+T220+T319</f>
        <v>0</v>
      </c>
    </row>
    <row r="105" spans="1:20" s="25" customFormat="1" ht="20.25" x14ac:dyDescent="0.25">
      <c r="A105" s="20"/>
      <c r="B105" s="21"/>
      <c r="C105" s="22"/>
      <c r="D105" s="23" t="s">
        <v>157</v>
      </c>
      <c r="E105" s="40">
        <f t="shared" si="124"/>
        <v>0</v>
      </c>
      <c r="F105" s="40">
        <f>F109+F113+F221+F320</f>
        <v>0</v>
      </c>
      <c r="G105" s="40">
        <f>G109+G113+G221+G320</f>
        <v>0</v>
      </c>
      <c r="H105" s="40">
        <f>H109+H113+H221+H320</f>
        <v>0</v>
      </c>
      <c r="I105" s="40">
        <f t="shared" si="90"/>
        <v>0</v>
      </c>
      <c r="J105" s="40">
        <f>J109+J113+J221+J320</f>
        <v>0</v>
      </c>
      <c r="K105" s="40">
        <f>K109+K113+K221+K320</f>
        <v>0</v>
      </c>
      <c r="L105" s="40">
        <f>L109+L113+L221+L320</f>
        <v>0</v>
      </c>
      <c r="M105" s="40">
        <f t="shared" si="91"/>
        <v>0</v>
      </c>
      <c r="N105" s="40">
        <f>N109+N113+N221+N320</f>
        <v>0</v>
      </c>
      <c r="O105" s="40">
        <f>O109+O113+O221+O320</f>
        <v>0</v>
      </c>
      <c r="P105" s="40">
        <f>P109+P113+P221+P320</f>
        <v>0</v>
      </c>
      <c r="Q105" s="40">
        <f t="shared" si="92"/>
        <v>0</v>
      </c>
      <c r="R105" s="40">
        <f>R109+R113+R221+R320</f>
        <v>0</v>
      </c>
      <c r="S105" s="40">
        <f>S109+S113+S221+S320</f>
        <v>0</v>
      </c>
      <c r="T105" s="40">
        <f>T109+T113+T221+T320</f>
        <v>0</v>
      </c>
    </row>
    <row r="106" spans="1:20" s="25" customFormat="1" ht="20.25" x14ac:dyDescent="0.25">
      <c r="A106" s="20"/>
      <c r="B106" s="21"/>
      <c r="C106" s="22"/>
      <c r="D106" s="23" t="s">
        <v>158</v>
      </c>
      <c r="E106" s="40">
        <f t="shared" si="124"/>
        <v>3479</v>
      </c>
      <c r="F106" s="40">
        <f>F110+F114+F222+F321</f>
        <v>3479</v>
      </c>
      <c r="G106" s="40">
        <f>G110+G114+G222+G321</f>
        <v>0</v>
      </c>
      <c r="H106" s="40">
        <f>H110+H114+H222+H321</f>
        <v>0</v>
      </c>
      <c r="I106" s="40">
        <f t="shared" si="90"/>
        <v>3481</v>
      </c>
      <c r="J106" s="40">
        <f>J110+J114+J222+J321</f>
        <v>3481</v>
      </c>
      <c r="K106" s="40">
        <f>K110+K114+K222+K321</f>
        <v>0</v>
      </c>
      <c r="L106" s="40">
        <f>L110+L114+L222+L321</f>
        <v>0</v>
      </c>
      <c r="M106" s="40">
        <f t="shared" si="91"/>
        <v>3481</v>
      </c>
      <c r="N106" s="40">
        <f>N110+N114+N222+N321</f>
        <v>3481</v>
      </c>
      <c r="O106" s="40">
        <f>O110+O114+O222+O321</f>
        <v>0</v>
      </c>
      <c r="P106" s="40">
        <f>P110+P114+P222+P321</f>
        <v>0</v>
      </c>
      <c r="Q106" s="40">
        <f t="shared" si="92"/>
        <v>3481</v>
      </c>
      <c r="R106" s="40">
        <f>R110+R114+R222+R321</f>
        <v>3481</v>
      </c>
      <c r="S106" s="40">
        <f>S110+S114+S222+S321</f>
        <v>0</v>
      </c>
      <c r="T106" s="40">
        <f>T110+T114+T222+T321</f>
        <v>0</v>
      </c>
    </row>
    <row r="107" spans="1:20" ht="18" x14ac:dyDescent="0.25">
      <c r="B107" s="45" t="s">
        <v>91</v>
      </c>
      <c r="C107" s="46"/>
      <c r="D107" s="47" t="s">
        <v>92</v>
      </c>
      <c r="E107" s="42">
        <f t="shared" si="124"/>
        <v>704000</v>
      </c>
      <c r="F107" s="44">
        <v>704000</v>
      </c>
      <c r="G107" s="44">
        <v>0</v>
      </c>
      <c r="H107" s="44">
        <v>0</v>
      </c>
      <c r="I107" s="42">
        <f t="shared" si="90"/>
        <v>720000</v>
      </c>
      <c r="J107" s="44">
        <v>720000</v>
      </c>
      <c r="K107" s="44">
        <v>0</v>
      </c>
      <c r="L107" s="44">
        <v>0</v>
      </c>
      <c r="M107" s="42">
        <f t="shared" si="91"/>
        <v>730000</v>
      </c>
      <c r="N107" s="44">
        <v>730000</v>
      </c>
      <c r="O107" s="44">
        <v>0</v>
      </c>
      <c r="P107" s="44">
        <v>0</v>
      </c>
      <c r="Q107" s="42">
        <f t="shared" si="92"/>
        <v>730000</v>
      </c>
      <c r="R107" s="44">
        <v>730000</v>
      </c>
      <c r="S107" s="44">
        <v>0</v>
      </c>
      <c r="T107" s="44">
        <v>0</v>
      </c>
    </row>
    <row r="108" spans="1:20" ht="18" x14ac:dyDescent="0.25">
      <c r="B108" s="27"/>
      <c r="C108" s="28"/>
      <c r="D108" s="29" t="s">
        <v>156</v>
      </c>
      <c r="E108" s="30">
        <f t="shared" si="124"/>
        <v>315</v>
      </c>
      <c r="F108" s="30">
        <f t="shared" ref="F108:P108" si="125">SUM(F109:F110)</f>
        <v>315</v>
      </c>
      <c r="G108" s="30">
        <f t="shared" si="125"/>
        <v>0</v>
      </c>
      <c r="H108" s="30">
        <f t="shared" si="125"/>
        <v>0</v>
      </c>
      <c r="I108" s="30">
        <f t="shared" si="90"/>
        <v>315</v>
      </c>
      <c r="J108" s="30">
        <f t="shared" si="125"/>
        <v>315</v>
      </c>
      <c r="K108" s="30">
        <f t="shared" si="125"/>
        <v>0</v>
      </c>
      <c r="L108" s="30">
        <f t="shared" si="125"/>
        <v>0</v>
      </c>
      <c r="M108" s="30">
        <f t="shared" si="91"/>
        <v>315</v>
      </c>
      <c r="N108" s="30">
        <f t="shared" si="125"/>
        <v>315</v>
      </c>
      <c r="O108" s="30">
        <f t="shared" si="125"/>
        <v>0</v>
      </c>
      <c r="P108" s="30">
        <f t="shared" si="125"/>
        <v>0</v>
      </c>
      <c r="Q108" s="30">
        <f t="shared" si="92"/>
        <v>315</v>
      </c>
      <c r="R108" s="30">
        <f t="shared" ref="R108:T108" si="126">SUM(R109:R110)</f>
        <v>315</v>
      </c>
      <c r="S108" s="30">
        <f t="shared" si="126"/>
        <v>0</v>
      </c>
      <c r="T108" s="30">
        <f t="shared" si="126"/>
        <v>0</v>
      </c>
    </row>
    <row r="109" spans="1:20" ht="18" x14ac:dyDescent="0.25">
      <c r="B109" s="27"/>
      <c r="C109" s="28"/>
      <c r="D109" s="59" t="s">
        <v>343</v>
      </c>
      <c r="E109" s="8">
        <f t="shared" si="124"/>
        <v>0</v>
      </c>
      <c r="F109" s="8">
        <v>0</v>
      </c>
      <c r="G109" s="8">
        <v>0</v>
      </c>
      <c r="H109" s="8">
        <v>0</v>
      </c>
      <c r="I109" s="8">
        <f t="shared" si="90"/>
        <v>0</v>
      </c>
      <c r="J109" s="8">
        <v>0</v>
      </c>
      <c r="K109" s="8">
        <v>0</v>
      </c>
      <c r="L109" s="8">
        <v>0</v>
      </c>
      <c r="M109" s="8">
        <f t="shared" si="91"/>
        <v>0</v>
      </c>
      <c r="N109" s="8">
        <v>0</v>
      </c>
      <c r="O109" s="8">
        <v>0</v>
      </c>
      <c r="P109" s="8">
        <v>0</v>
      </c>
      <c r="Q109" s="8">
        <f t="shared" si="92"/>
        <v>0</v>
      </c>
      <c r="R109" s="8">
        <v>0</v>
      </c>
      <c r="S109" s="8">
        <v>0</v>
      </c>
      <c r="T109" s="8">
        <v>0</v>
      </c>
    </row>
    <row r="110" spans="1:20" ht="18" x14ac:dyDescent="0.25">
      <c r="B110" s="27"/>
      <c r="C110" s="28"/>
      <c r="D110" s="59" t="s">
        <v>160</v>
      </c>
      <c r="E110" s="8">
        <f t="shared" si="124"/>
        <v>315</v>
      </c>
      <c r="F110" s="8">
        <v>315</v>
      </c>
      <c r="G110" s="8">
        <v>0</v>
      </c>
      <c r="H110" s="8">
        <v>0</v>
      </c>
      <c r="I110" s="8">
        <f t="shared" si="90"/>
        <v>315</v>
      </c>
      <c r="J110" s="8">
        <v>315</v>
      </c>
      <c r="K110" s="8">
        <v>0</v>
      </c>
      <c r="L110" s="8">
        <v>0</v>
      </c>
      <c r="M110" s="8">
        <f t="shared" si="91"/>
        <v>315</v>
      </c>
      <c r="N110" s="8">
        <v>315</v>
      </c>
      <c r="O110" s="8">
        <v>0</v>
      </c>
      <c r="P110" s="8">
        <v>0</v>
      </c>
      <c r="Q110" s="8">
        <f t="shared" si="92"/>
        <v>315</v>
      </c>
      <c r="R110" s="8">
        <v>315</v>
      </c>
      <c r="S110" s="8">
        <v>0</v>
      </c>
      <c r="T110" s="8">
        <v>0</v>
      </c>
    </row>
    <row r="111" spans="1:20" ht="17.25" x14ac:dyDescent="0.25">
      <c r="B111" s="54" t="s">
        <v>93</v>
      </c>
      <c r="C111" s="55"/>
      <c r="D111" s="56" t="s">
        <v>35</v>
      </c>
      <c r="E111" s="57">
        <f t="shared" si="124"/>
        <v>98470</v>
      </c>
      <c r="F111" s="58">
        <f>F115+F125+F135+F144+F151+F155+F160+F171+F179+F189+F200+F211</f>
        <v>98470</v>
      </c>
      <c r="G111" s="58">
        <f>G115+G125+G135+G144+G151+G155+G160+G171+G179+G189+G200+G211</f>
        <v>0</v>
      </c>
      <c r="H111" s="58">
        <f>H115+H125+H135+H144+H151+H155+H160+H171+H179+H189+H200+H211</f>
        <v>0</v>
      </c>
      <c r="I111" s="57">
        <f t="shared" si="90"/>
        <v>102600</v>
      </c>
      <c r="J111" s="58">
        <f>J115+J125+J135+J144+J151+J155+J160+J171+J179+J189+J200+J211</f>
        <v>102600</v>
      </c>
      <c r="K111" s="58">
        <f>K115+K125+K135+K144+K151+K155+K160+K171+K179+K189+K200+K211</f>
        <v>0</v>
      </c>
      <c r="L111" s="58">
        <f>L115+L125+L135+L144+L151+L155+L160+L171+L179+L189+L200+L211</f>
        <v>0</v>
      </c>
      <c r="M111" s="57">
        <f t="shared" si="91"/>
        <v>102600</v>
      </c>
      <c r="N111" s="58">
        <f>N115+N125+N135+N144+N151+N155+N160+N171+N179+N189+N200+N211</f>
        <v>102600</v>
      </c>
      <c r="O111" s="58">
        <f>O115+O125+O135+O144+O151+O155+O160+O171+O179+O189+O200+O211</f>
        <v>0</v>
      </c>
      <c r="P111" s="58">
        <f>P115+P125+P135+P144+P151+P155+P160+P171+P179+P189+P200+P211</f>
        <v>0</v>
      </c>
      <c r="Q111" s="57">
        <f t="shared" si="92"/>
        <v>104900</v>
      </c>
      <c r="R111" s="58">
        <f>R115+R125+R135+R144+R151+R155+R160+R171+R179+R189+R200+R211</f>
        <v>104900</v>
      </c>
      <c r="S111" s="58">
        <f>S115+S125+S135+S144+S151+S155+S160+S171+S179+S189+S200+S211</f>
        <v>0</v>
      </c>
      <c r="T111" s="58">
        <f>T115+T125+T135+T144+T151+T155+T160+T171+T179+T189+T200+T211</f>
        <v>0</v>
      </c>
    </row>
    <row r="112" spans="1:20" ht="18" x14ac:dyDescent="0.25">
      <c r="B112" s="27"/>
      <c r="C112" s="28"/>
      <c r="D112" s="29" t="s">
        <v>156</v>
      </c>
      <c r="E112" s="30">
        <f t="shared" si="124"/>
        <v>78</v>
      </c>
      <c r="F112" s="30">
        <f t="shared" ref="F112" si="127">SUM(F113:F114)</f>
        <v>78</v>
      </c>
      <c r="G112" s="30">
        <f t="shared" ref="G112" si="128">SUM(G113:G114)</f>
        <v>0</v>
      </c>
      <c r="H112" s="30">
        <f t="shared" ref="H112" si="129">SUM(H113:H114)</f>
        <v>0</v>
      </c>
      <c r="I112" s="30">
        <f t="shared" si="90"/>
        <v>80</v>
      </c>
      <c r="J112" s="30">
        <f t="shared" ref="J112" si="130">SUM(J113:J114)</f>
        <v>80</v>
      </c>
      <c r="K112" s="30">
        <f t="shared" ref="K112" si="131">SUM(K113:K114)</f>
        <v>0</v>
      </c>
      <c r="L112" s="30">
        <f t="shared" ref="L112" si="132">SUM(L113:L114)</f>
        <v>0</v>
      </c>
      <c r="M112" s="30">
        <f t="shared" si="91"/>
        <v>80</v>
      </c>
      <c r="N112" s="30">
        <f t="shared" ref="N112" si="133">SUM(N113:N114)</f>
        <v>80</v>
      </c>
      <c r="O112" s="30">
        <f t="shared" ref="O112" si="134">SUM(O113:O114)</f>
        <v>0</v>
      </c>
      <c r="P112" s="30">
        <f t="shared" ref="P112" si="135">SUM(P113:P114)</f>
        <v>0</v>
      </c>
      <c r="Q112" s="30">
        <f t="shared" si="92"/>
        <v>80</v>
      </c>
      <c r="R112" s="30">
        <f t="shared" ref="R112" si="136">SUM(R113:R114)</f>
        <v>80</v>
      </c>
      <c r="S112" s="30">
        <f t="shared" ref="S112" si="137">SUM(S113:S114)</f>
        <v>0</v>
      </c>
      <c r="T112" s="30">
        <f t="shared" ref="T112" si="138">SUM(T113:T114)</f>
        <v>0</v>
      </c>
    </row>
    <row r="113" spans="2:20" ht="18" x14ac:dyDescent="0.25">
      <c r="B113" s="27"/>
      <c r="C113" s="28"/>
      <c r="D113" s="59" t="s">
        <v>343</v>
      </c>
      <c r="E113" s="8">
        <f t="shared" si="124"/>
        <v>0</v>
      </c>
      <c r="F113" s="8">
        <v>0</v>
      </c>
      <c r="G113" s="8">
        <v>0</v>
      </c>
      <c r="H113" s="8">
        <v>0</v>
      </c>
      <c r="I113" s="8">
        <f t="shared" si="90"/>
        <v>0</v>
      </c>
      <c r="J113" s="8">
        <v>0</v>
      </c>
      <c r="K113" s="8">
        <v>0</v>
      </c>
      <c r="L113" s="8">
        <v>0</v>
      </c>
      <c r="M113" s="8">
        <f t="shared" si="91"/>
        <v>0</v>
      </c>
      <c r="N113" s="8">
        <v>0</v>
      </c>
      <c r="O113" s="8">
        <v>0</v>
      </c>
      <c r="P113" s="8">
        <v>0</v>
      </c>
      <c r="Q113" s="8">
        <f t="shared" si="92"/>
        <v>0</v>
      </c>
      <c r="R113" s="8">
        <v>0</v>
      </c>
      <c r="S113" s="8">
        <v>0</v>
      </c>
      <c r="T113" s="8">
        <v>0</v>
      </c>
    </row>
    <row r="114" spans="2:20" ht="18" x14ac:dyDescent="0.25">
      <c r="B114" s="27"/>
      <c r="C114" s="28"/>
      <c r="D114" s="59" t="s">
        <v>160</v>
      </c>
      <c r="E114" s="60">
        <f t="shared" si="124"/>
        <v>78</v>
      </c>
      <c r="F114" s="60">
        <f>F118+F128+F138+F147+F154+F158+F163+F174+F182+F192+F203+F214</f>
        <v>78</v>
      </c>
      <c r="G114" s="60">
        <f>G118+G128+G138+G147+G154+G158+G163+G174+G182+G192+G203+G214</f>
        <v>0</v>
      </c>
      <c r="H114" s="60">
        <f>H118+H128+H138+H147+H154+H158+H163+H174+H182+H192+H203+H214</f>
        <v>0</v>
      </c>
      <c r="I114" s="60">
        <f t="shared" si="90"/>
        <v>80</v>
      </c>
      <c r="J114" s="60">
        <f>J118+J128+J138+J147+J154+J158+J163+J174+J182+J192+J203+J214</f>
        <v>80</v>
      </c>
      <c r="K114" s="60">
        <f>K118+K128+K138+K147+K154+K158+K163+K174+K182+K192+K203+K214</f>
        <v>0</v>
      </c>
      <c r="L114" s="60">
        <f>L118+L128+L138+L147+L154+L158+L163+L174+L182+L192+L203+L214</f>
        <v>0</v>
      </c>
      <c r="M114" s="60">
        <f t="shared" si="91"/>
        <v>80</v>
      </c>
      <c r="N114" s="60">
        <f>N118+N128+N138+N147+N154+N158+N163+N174+N182+N192+N203+N214</f>
        <v>80</v>
      </c>
      <c r="O114" s="60">
        <f>O118+O128+O138+O147+O154+O158+O163+O174+O182+O192+O203+O214</f>
        <v>0</v>
      </c>
      <c r="P114" s="60">
        <f>P118+P128+P138+P147+P154+P158+P163+P174+P182+P192+P203+P214</f>
        <v>0</v>
      </c>
      <c r="Q114" s="60">
        <f t="shared" si="92"/>
        <v>80</v>
      </c>
      <c r="R114" s="60">
        <f>R118+R128+R138+R147+R154+R158+R163+R174+R182+R192+R203+R214</f>
        <v>80</v>
      </c>
      <c r="S114" s="60">
        <f>S118+S128+S138+S147+S154+S158+S163+S174+S182+S192+S203+S214</f>
        <v>0</v>
      </c>
      <c r="T114" s="60">
        <f>T118+T128+T138+T147+T154+T158+T163+T174+T182+T192+T203+T214</f>
        <v>0</v>
      </c>
    </row>
    <row r="115" spans="2:20" ht="31.5" x14ac:dyDescent="0.25">
      <c r="B115" s="45" t="s">
        <v>94</v>
      </c>
      <c r="C115" s="46"/>
      <c r="D115" s="47" t="s">
        <v>95</v>
      </c>
      <c r="E115" s="48">
        <f t="shared" si="124"/>
        <v>1900</v>
      </c>
      <c r="F115" s="49">
        <f>F119+F120+F121+F122+F123+F124</f>
        <v>1900</v>
      </c>
      <c r="G115" s="49">
        <f t="shared" ref="G115:H115" si="139">SUM(G119:G122)</f>
        <v>0</v>
      </c>
      <c r="H115" s="49">
        <f t="shared" si="139"/>
        <v>0</v>
      </c>
      <c r="I115" s="48">
        <f t="shared" si="90"/>
        <v>1970</v>
      </c>
      <c r="J115" s="49">
        <f>J119+J120+J121+J122+J123+J124</f>
        <v>1970</v>
      </c>
      <c r="K115" s="49">
        <f t="shared" ref="K115:L115" si="140">SUM(K119:K122)</f>
        <v>0</v>
      </c>
      <c r="L115" s="49">
        <f t="shared" si="140"/>
        <v>0</v>
      </c>
      <c r="M115" s="48">
        <f t="shared" si="91"/>
        <v>1970</v>
      </c>
      <c r="N115" s="49">
        <f>N119+N120+N121+N122+N123+N124</f>
        <v>1970</v>
      </c>
      <c r="O115" s="49">
        <f t="shared" ref="O115:T115" si="141">SUM(O119:O123)</f>
        <v>0</v>
      </c>
      <c r="P115" s="49">
        <f t="shared" si="141"/>
        <v>0</v>
      </c>
      <c r="Q115" s="48">
        <f t="shared" si="92"/>
        <v>1970</v>
      </c>
      <c r="R115" s="49">
        <f>R119+R120+R121+R122+R123+R124</f>
        <v>1970</v>
      </c>
      <c r="S115" s="49">
        <f t="shared" si="141"/>
        <v>0</v>
      </c>
      <c r="T115" s="49">
        <f t="shared" si="141"/>
        <v>0</v>
      </c>
    </row>
    <row r="116" spans="2:20" ht="18" x14ac:dyDescent="0.25">
      <c r="B116" s="27"/>
      <c r="C116" s="28"/>
      <c r="D116" s="29" t="s">
        <v>156</v>
      </c>
      <c r="E116" s="30">
        <f t="shared" si="124"/>
        <v>0</v>
      </c>
      <c r="F116" s="30">
        <f t="shared" ref="F116" si="142">SUM(F117:F118)</f>
        <v>0</v>
      </c>
      <c r="G116" s="30">
        <f t="shared" ref="G116" si="143">SUM(G117:G118)</f>
        <v>0</v>
      </c>
      <c r="H116" s="30">
        <f t="shared" ref="H116" si="144">SUM(H117:H118)</f>
        <v>0</v>
      </c>
      <c r="I116" s="30">
        <f t="shared" si="90"/>
        <v>0</v>
      </c>
      <c r="J116" s="30">
        <f t="shared" ref="J116" si="145">SUM(J117:J118)</f>
        <v>0</v>
      </c>
      <c r="K116" s="30">
        <f t="shared" ref="K116" si="146">SUM(K117:K118)</f>
        <v>0</v>
      </c>
      <c r="L116" s="30">
        <f t="shared" ref="L116" si="147">SUM(L117:L118)</f>
        <v>0</v>
      </c>
      <c r="M116" s="30">
        <f t="shared" si="91"/>
        <v>0</v>
      </c>
      <c r="N116" s="30">
        <f t="shared" ref="N116" si="148">SUM(N117:N118)</f>
        <v>0</v>
      </c>
      <c r="O116" s="30">
        <f t="shared" ref="O116" si="149">SUM(O117:O118)</f>
        <v>0</v>
      </c>
      <c r="P116" s="30">
        <f t="shared" ref="P116" si="150">SUM(P117:P118)</f>
        <v>0</v>
      </c>
      <c r="Q116" s="30">
        <f t="shared" si="92"/>
        <v>0</v>
      </c>
      <c r="R116" s="30">
        <f t="shared" ref="R116" si="151">SUM(R117:R118)</f>
        <v>0</v>
      </c>
      <c r="S116" s="30">
        <f t="shared" ref="S116" si="152">SUM(S117:S118)</f>
        <v>0</v>
      </c>
      <c r="T116" s="30">
        <f t="shared" ref="T116" si="153">SUM(T117:T118)</f>
        <v>0</v>
      </c>
    </row>
    <row r="117" spans="2:20" ht="18" x14ac:dyDescent="0.25">
      <c r="B117" s="27"/>
      <c r="C117" s="28"/>
      <c r="D117" s="59" t="s">
        <v>343</v>
      </c>
      <c r="E117" s="8">
        <f t="shared" si="124"/>
        <v>0</v>
      </c>
      <c r="F117" s="8">
        <v>0</v>
      </c>
      <c r="G117" s="8">
        <v>0</v>
      </c>
      <c r="H117" s="8">
        <v>0</v>
      </c>
      <c r="I117" s="8">
        <f t="shared" si="90"/>
        <v>0</v>
      </c>
      <c r="J117" s="8">
        <v>0</v>
      </c>
      <c r="K117" s="8">
        <v>0</v>
      </c>
      <c r="L117" s="8">
        <v>0</v>
      </c>
      <c r="M117" s="8">
        <f t="shared" si="91"/>
        <v>0</v>
      </c>
      <c r="N117" s="8">
        <v>0</v>
      </c>
      <c r="O117" s="8">
        <v>0</v>
      </c>
      <c r="P117" s="8">
        <v>0</v>
      </c>
      <c r="Q117" s="8">
        <f t="shared" si="92"/>
        <v>0</v>
      </c>
      <c r="R117" s="8">
        <v>0</v>
      </c>
      <c r="S117" s="8">
        <v>0</v>
      </c>
      <c r="T117" s="8">
        <v>0</v>
      </c>
    </row>
    <row r="118" spans="2:20" ht="18" x14ac:dyDescent="0.25">
      <c r="B118" s="27"/>
      <c r="C118" s="28"/>
      <c r="D118" s="59" t="s">
        <v>160</v>
      </c>
      <c r="E118" s="30">
        <f t="shared" si="124"/>
        <v>0</v>
      </c>
      <c r="F118" s="8">
        <v>0</v>
      </c>
      <c r="G118" s="8">
        <v>0</v>
      </c>
      <c r="H118" s="8">
        <v>0</v>
      </c>
      <c r="I118" s="30">
        <f t="shared" si="90"/>
        <v>0</v>
      </c>
      <c r="J118" s="8">
        <v>0</v>
      </c>
      <c r="K118" s="8">
        <v>0</v>
      </c>
      <c r="L118" s="8">
        <v>0</v>
      </c>
      <c r="M118" s="30">
        <f t="shared" si="91"/>
        <v>0</v>
      </c>
      <c r="N118" s="8">
        <v>0</v>
      </c>
      <c r="O118" s="8">
        <v>0</v>
      </c>
      <c r="P118" s="8">
        <v>0</v>
      </c>
      <c r="Q118" s="30">
        <f t="shared" si="92"/>
        <v>0</v>
      </c>
      <c r="R118" s="8">
        <v>0</v>
      </c>
      <c r="S118" s="8">
        <v>0</v>
      </c>
      <c r="T118" s="8">
        <v>0</v>
      </c>
    </row>
    <row r="119" spans="2:20" ht="15.75" x14ac:dyDescent="0.25">
      <c r="B119" s="5"/>
      <c r="C119" s="6" t="s">
        <v>164</v>
      </c>
      <c r="D119" s="43" t="s">
        <v>165</v>
      </c>
      <c r="E119" s="11">
        <f t="shared" si="124"/>
        <v>1144</v>
      </c>
      <c r="F119" s="9">
        <v>1144</v>
      </c>
      <c r="G119" s="8">
        <v>0</v>
      </c>
      <c r="H119" s="8">
        <v>0</v>
      </c>
      <c r="I119" s="11">
        <f t="shared" si="90"/>
        <v>1209</v>
      </c>
      <c r="J119" s="9">
        <v>1209</v>
      </c>
      <c r="K119" s="8">
        <v>0</v>
      </c>
      <c r="L119" s="8">
        <v>0</v>
      </c>
      <c r="M119" s="11">
        <f t="shared" si="91"/>
        <v>1209</v>
      </c>
      <c r="N119" s="9">
        <v>1209</v>
      </c>
      <c r="O119" s="8">
        <v>0</v>
      </c>
      <c r="P119" s="8">
        <v>0</v>
      </c>
      <c r="Q119" s="11">
        <f t="shared" si="92"/>
        <v>1209</v>
      </c>
      <c r="R119" s="9">
        <v>1209</v>
      </c>
      <c r="S119" s="8">
        <v>0</v>
      </c>
      <c r="T119" s="8">
        <v>0</v>
      </c>
    </row>
    <row r="120" spans="2:20" ht="15.75" x14ac:dyDescent="0.25">
      <c r="B120" s="5"/>
      <c r="C120" s="6" t="s">
        <v>166</v>
      </c>
      <c r="D120" s="7" t="s">
        <v>335</v>
      </c>
      <c r="E120" s="11">
        <f t="shared" si="124"/>
        <v>34</v>
      </c>
      <c r="F120" s="9">
        <v>34</v>
      </c>
      <c r="G120" s="8">
        <v>0</v>
      </c>
      <c r="H120" s="8">
        <v>0</v>
      </c>
      <c r="I120" s="11">
        <f t="shared" si="90"/>
        <v>34</v>
      </c>
      <c r="J120" s="9">
        <v>34</v>
      </c>
      <c r="K120" s="8">
        <v>0</v>
      </c>
      <c r="L120" s="8">
        <v>0</v>
      </c>
      <c r="M120" s="11">
        <f t="shared" si="91"/>
        <v>34</v>
      </c>
      <c r="N120" s="9">
        <v>34</v>
      </c>
      <c r="O120" s="8">
        <v>0</v>
      </c>
      <c r="P120" s="8">
        <v>0</v>
      </c>
      <c r="Q120" s="11">
        <f t="shared" si="92"/>
        <v>34</v>
      </c>
      <c r="R120" s="9">
        <v>34</v>
      </c>
      <c r="S120" s="8">
        <v>0</v>
      </c>
      <c r="T120" s="8">
        <v>0</v>
      </c>
    </row>
    <row r="121" spans="2:20" ht="30" x14ac:dyDescent="0.25">
      <c r="B121" s="5"/>
      <c r="C121" s="6" t="s">
        <v>167</v>
      </c>
      <c r="D121" s="7" t="s">
        <v>168</v>
      </c>
      <c r="E121" s="11">
        <f t="shared" si="124"/>
        <v>161</v>
      </c>
      <c r="F121" s="9">
        <v>161</v>
      </c>
      <c r="G121" s="8">
        <v>0</v>
      </c>
      <c r="H121" s="8">
        <v>0</v>
      </c>
      <c r="I121" s="11">
        <f t="shared" si="90"/>
        <v>161</v>
      </c>
      <c r="J121" s="9">
        <v>161</v>
      </c>
      <c r="K121" s="8">
        <v>0</v>
      </c>
      <c r="L121" s="8">
        <v>0</v>
      </c>
      <c r="M121" s="11">
        <f t="shared" si="91"/>
        <v>161</v>
      </c>
      <c r="N121" s="9">
        <v>161</v>
      </c>
      <c r="O121" s="8">
        <v>0</v>
      </c>
      <c r="P121" s="8">
        <v>0</v>
      </c>
      <c r="Q121" s="11">
        <f t="shared" si="92"/>
        <v>161</v>
      </c>
      <c r="R121" s="9">
        <v>161</v>
      </c>
      <c r="S121" s="8">
        <v>0</v>
      </c>
      <c r="T121" s="8">
        <v>0</v>
      </c>
    </row>
    <row r="122" spans="2:20" ht="15.75" x14ac:dyDescent="0.25">
      <c r="B122" s="5"/>
      <c r="C122" s="6" t="s">
        <v>169</v>
      </c>
      <c r="D122" s="7" t="s">
        <v>170</v>
      </c>
      <c r="E122" s="11">
        <f t="shared" si="124"/>
        <v>416</v>
      </c>
      <c r="F122" s="9">
        <v>416</v>
      </c>
      <c r="G122" s="8">
        <v>0</v>
      </c>
      <c r="H122" s="8">
        <v>0</v>
      </c>
      <c r="I122" s="11">
        <f t="shared" si="90"/>
        <v>420</v>
      </c>
      <c r="J122" s="9">
        <v>420</v>
      </c>
      <c r="K122" s="8">
        <v>0</v>
      </c>
      <c r="L122" s="8">
        <v>0</v>
      </c>
      <c r="M122" s="11">
        <f t="shared" si="91"/>
        <v>420</v>
      </c>
      <c r="N122" s="9">
        <v>420</v>
      </c>
      <c r="O122" s="8">
        <v>0</v>
      </c>
      <c r="P122" s="8">
        <v>0</v>
      </c>
      <c r="Q122" s="11">
        <f t="shared" si="92"/>
        <v>420</v>
      </c>
      <c r="R122" s="9">
        <v>420</v>
      </c>
      <c r="S122" s="8">
        <v>0</v>
      </c>
      <c r="T122" s="8">
        <v>0</v>
      </c>
    </row>
    <row r="123" spans="2:20" ht="15.75" x14ac:dyDescent="0.25">
      <c r="B123" s="5"/>
      <c r="C123" s="6" t="s">
        <v>171</v>
      </c>
      <c r="D123" s="7" t="s">
        <v>172</v>
      </c>
      <c r="E123" s="11">
        <f t="shared" si="124"/>
        <v>109</v>
      </c>
      <c r="F123" s="9">
        <v>109</v>
      </c>
      <c r="G123" s="8">
        <v>0</v>
      </c>
      <c r="H123" s="8">
        <v>0</v>
      </c>
      <c r="I123" s="11">
        <f t="shared" si="90"/>
        <v>110</v>
      </c>
      <c r="J123" s="9">
        <v>110</v>
      </c>
      <c r="K123" s="8">
        <v>0</v>
      </c>
      <c r="L123" s="8">
        <v>0</v>
      </c>
      <c r="M123" s="11">
        <f t="shared" si="91"/>
        <v>110</v>
      </c>
      <c r="N123" s="9">
        <v>110</v>
      </c>
      <c r="O123" s="8">
        <v>0</v>
      </c>
      <c r="P123" s="8">
        <v>0</v>
      </c>
      <c r="Q123" s="11">
        <f t="shared" si="92"/>
        <v>110</v>
      </c>
      <c r="R123" s="9">
        <v>110</v>
      </c>
      <c r="S123" s="8">
        <v>0</v>
      </c>
      <c r="T123" s="8">
        <v>0</v>
      </c>
    </row>
    <row r="124" spans="2:20" ht="30" x14ac:dyDescent="0.25">
      <c r="B124" s="5"/>
      <c r="C124" s="6" t="s">
        <v>349</v>
      </c>
      <c r="D124" s="7" t="s">
        <v>348</v>
      </c>
      <c r="E124" s="11">
        <f t="shared" si="124"/>
        <v>36</v>
      </c>
      <c r="F124" s="9">
        <v>36</v>
      </c>
      <c r="G124" s="8">
        <v>0</v>
      </c>
      <c r="H124" s="8">
        <v>0</v>
      </c>
      <c r="I124" s="11">
        <f t="shared" si="90"/>
        <v>36</v>
      </c>
      <c r="J124" s="9">
        <v>36</v>
      </c>
      <c r="K124" s="8">
        <v>0</v>
      </c>
      <c r="L124" s="8">
        <v>0</v>
      </c>
      <c r="M124" s="11">
        <f t="shared" si="91"/>
        <v>36</v>
      </c>
      <c r="N124" s="9">
        <v>36</v>
      </c>
      <c r="O124" s="8">
        <v>0</v>
      </c>
      <c r="P124" s="8">
        <v>0</v>
      </c>
      <c r="Q124" s="11">
        <f t="shared" si="92"/>
        <v>36</v>
      </c>
      <c r="R124" s="9">
        <v>36</v>
      </c>
      <c r="S124" s="8">
        <v>0</v>
      </c>
      <c r="T124" s="8">
        <v>0</v>
      </c>
    </row>
    <row r="125" spans="2:20" ht="31.5" x14ac:dyDescent="0.25">
      <c r="B125" s="45" t="s">
        <v>97</v>
      </c>
      <c r="C125" s="46"/>
      <c r="D125" s="47" t="s">
        <v>96</v>
      </c>
      <c r="E125" s="48">
        <f t="shared" si="124"/>
        <v>22400</v>
      </c>
      <c r="F125" s="49">
        <f>F129+F130+F131+F132+F133+F134</f>
        <v>22400</v>
      </c>
      <c r="G125" s="49">
        <f t="shared" ref="G125:T125" si="154">SUM(G129:G133)</f>
        <v>0</v>
      </c>
      <c r="H125" s="49">
        <f t="shared" si="154"/>
        <v>0</v>
      </c>
      <c r="I125" s="48">
        <f t="shared" si="90"/>
        <v>22500</v>
      </c>
      <c r="J125" s="49">
        <f>J129+J130+J131+J132+J133+J134</f>
        <v>22500</v>
      </c>
      <c r="K125" s="49">
        <f t="shared" si="154"/>
        <v>0</v>
      </c>
      <c r="L125" s="49">
        <f t="shared" si="154"/>
        <v>0</v>
      </c>
      <c r="M125" s="48">
        <f t="shared" si="91"/>
        <v>22500</v>
      </c>
      <c r="N125" s="49">
        <f>N129+N130+N131+N132+N133+N134</f>
        <v>22500</v>
      </c>
      <c r="O125" s="49">
        <f t="shared" si="154"/>
        <v>0</v>
      </c>
      <c r="P125" s="49">
        <f t="shared" si="154"/>
        <v>0</v>
      </c>
      <c r="Q125" s="48">
        <f t="shared" si="92"/>
        <v>22500</v>
      </c>
      <c r="R125" s="49">
        <f>R129+R130+R131+R132+R133+R134</f>
        <v>22500</v>
      </c>
      <c r="S125" s="49">
        <f t="shared" si="154"/>
        <v>0</v>
      </c>
      <c r="T125" s="49">
        <f t="shared" si="154"/>
        <v>0</v>
      </c>
    </row>
    <row r="126" spans="2:20" ht="18" x14ac:dyDescent="0.25">
      <c r="B126" s="27"/>
      <c r="C126" s="28"/>
      <c r="D126" s="29" t="s">
        <v>156</v>
      </c>
      <c r="E126" s="30">
        <f t="shared" si="124"/>
        <v>0</v>
      </c>
      <c r="F126" s="30">
        <f t="shared" ref="F126" si="155">SUM(F127:F128)</f>
        <v>0</v>
      </c>
      <c r="G126" s="30">
        <f t="shared" ref="G126" si="156">SUM(G127:G128)</f>
        <v>0</v>
      </c>
      <c r="H126" s="30">
        <f t="shared" ref="H126" si="157">SUM(H127:H128)</f>
        <v>0</v>
      </c>
      <c r="I126" s="30">
        <f t="shared" si="90"/>
        <v>0</v>
      </c>
      <c r="J126" s="30">
        <f t="shared" ref="J126" si="158">SUM(J127:J128)</f>
        <v>0</v>
      </c>
      <c r="K126" s="30">
        <f t="shared" ref="K126" si="159">SUM(K127:K128)</f>
        <v>0</v>
      </c>
      <c r="L126" s="30">
        <f t="shared" ref="L126" si="160">SUM(L127:L128)</f>
        <v>0</v>
      </c>
      <c r="M126" s="30">
        <f t="shared" si="91"/>
        <v>0</v>
      </c>
      <c r="N126" s="30">
        <f t="shared" ref="N126" si="161">SUM(N127:N128)</f>
        <v>0</v>
      </c>
      <c r="O126" s="30">
        <f t="shared" ref="O126" si="162">SUM(O127:O128)</f>
        <v>0</v>
      </c>
      <c r="P126" s="30">
        <f t="shared" ref="P126" si="163">SUM(P127:P128)</f>
        <v>0</v>
      </c>
      <c r="Q126" s="30">
        <f t="shared" si="92"/>
        <v>0</v>
      </c>
      <c r="R126" s="30">
        <f t="shared" ref="R126" si="164">SUM(R127:R128)</f>
        <v>0</v>
      </c>
      <c r="S126" s="30">
        <f t="shared" ref="S126" si="165">SUM(S127:S128)</f>
        <v>0</v>
      </c>
      <c r="T126" s="30">
        <f t="shared" ref="T126" si="166">SUM(T127:T128)</f>
        <v>0</v>
      </c>
    </row>
    <row r="127" spans="2:20" ht="18" x14ac:dyDescent="0.25">
      <c r="B127" s="27"/>
      <c r="C127" s="28"/>
      <c r="D127" s="59" t="s">
        <v>343</v>
      </c>
      <c r="E127" s="8">
        <f t="shared" si="124"/>
        <v>0</v>
      </c>
      <c r="F127" s="8">
        <v>0</v>
      </c>
      <c r="G127" s="8">
        <v>0</v>
      </c>
      <c r="H127" s="8">
        <v>0</v>
      </c>
      <c r="I127" s="8">
        <f t="shared" si="90"/>
        <v>0</v>
      </c>
      <c r="J127" s="8">
        <v>0</v>
      </c>
      <c r="K127" s="8">
        <v>0</v>
      </c>
      <c r="L127" s="8">
        <v>0</v>
      </c>
      <c r="M127" s="8">
        <f t="shared" si="91"/>
        <v>0</v>
      </c>
      <c r="N127" s="8">
        <v>0</v>
      </c>
      <c r="O127" s="8">
        <v>0</v>
      </c>
      <c r="P127" s="8">
        <v>0</v>
      </c>
      <c r="Q127" s="8">
        <f t="shared" si="92"/>
        <v>0</v>
      </c>
      <c r="R127" s="8">
        <v>0</v>
      </c>
      <c r="S127" s="8">
        <v>0</v>
      </c>
      <c r="T127" s="8">
        <v>0</v>
      </c>
    </row>
    <row r="128" spans="2:20" ht="18" x14ac:dyDescent="0.25">
      <c r="B128" s="27"/>
      <c r="C128" s="28"/>
      <c r="D128" s="59" t="s">
        <v>160</v>
      </c>
      <c r="E128" s="30">
        <f t="shared" si="124"/>
        <v>0</v>
      </c>
      <c r="F128" s="8">
        <v>0</v>
      </c>
      <c r="G128" s="8">
        <v>0</v>
      </c>
      <c r="H128" s="8">
        <v>0</v>
      </c>
      <c r="I128" s="30">
        <f t="shared" si="90"/>
        <v>0</v>
      </c>
      <c r="J128" s="8">
        <v>0</v>
      </c>
      <c r="K128" s="8">
        <v>0</v>
      </c>
      <c r="L128" s="8">
        <v>0</v>
      </c>
      <c r="M128" s="30">
        <f t="shared" si="91"/>
        <v>0</v>
      </c>
      <c r="N128" s="8">
        <v>0</v>
      </c>
      <c r="O128" s="8">
        <v>0</v>
      </c>
      <c r="P128" s="8">
        <v>0</v>
      </c>
      <c r="Q128" s="30">
        <f t="shared" si="92"/>
        <v>0</v>
      </c>
      <c r="R128" s="8">
        <v>0</v>
      </c>
      <c r="S128" s="8">
        <v>0</v>
      </c>
      <c r="T128" s="8">
        <v>0</v>
      </c>
    </row>
    <row r="129" spans="2:20" ht="15.75" x14ac:dyDescent="0.25">
      <c r="B129" s="5"/>
      <c r="C129" s="6" t="s">
        <v>173</v>
      </c>
      <c r="D129" s="7" t="s">
        <v>174</v>
      </c>
      <c r="E129" s="11">
        <f t="shared" si="124"/>
        <v>14117</v>
      </c>
      <c r="F129" s="9">
        <v>14117</v>
      </c>
      <c r="G129" s="8">
        <v>0</v>
      </c>
      <c r="H129" s="8">
        <v>0</v>
      </c>
      <c r="I129" s="11">
        <f t="shared" si="90"/>
        <v>14217</v>
      </c>
      <c r="J129" s="9">
        <v>14217</v>
      </c>
      <c r="K129" s="8">
        <v>0</v>
      </c>
      <c r="L129" s="8">
        <v>0</v>
      </c>
      <c r="M129" s="11">
        <f t="shared" si="91"/>
        <v>14217</v>
      </c>
      <c r="N129" s="9">
        <v>14217</v>
      </c>
      <c r="O129" s="8">
        <v>0</v>
      </c>
      <c r="P129" s="8">
        <v>0</v>
      </c>
      <c r="Q129" s="11">
        <f t="shared" si="92"/>
        <v>14217</v>
      </c>
      <c r="R129" s="9">
        <v>14217</v>
      </c>
      <c r="S129" s="8">
        <v>0</v>
      </c>
      <c r="T129" s="8">
        <v>0</v>
      </c>
    </row>
    <row r="130" spans="2:20" ht="15.75" x14ac:dyDescent="0.25">
      <c r="B130" s="5"/>
      <c r="C130" s="6" t="s">
        <v>175</v>
      </c>
      <c r="D130" s="7" t="s">
        <v>176</v>
      </c>
      <c r="E130" s="11">
        <f t="shared" si="124"/>
        <v>150</v>
      </c>
      <c r="F130" s="9">
        <v>150</v>
      </c>
      <c r="G130" s="8">
        <v>0</v>
      </c>
      <c r="H130" s="8">
        <v>0</v>
      </c>
      <c r="I130" s="11">
        <f t="shared" si="90"/>
        <v>150</v>
      </c>
      <c r="J130" s="9">
        <v>150</v>
      </c>
      <c r="K130" s="8">
        <v>0</v>
      </c>
      <c r="L130" s="8">
        <v>0</v>
      </c>
      <c r="M130" s="11">
        <f t="shared" si="91"/>
        <v>150</v>
      </c>
      <c r="N130" s="9">
        <v>150</v>
      </c>
      <c r="O130" s="8">
        <v>0</v>
      </c>
      <c r="P130" s="8">
        <v>0</v>
      </c>
      <c r="Q130" s="11">
        <f t="shared" si="92"/>
        <v>150</v>
      </c>
      <c r="R130" s="9">
        <v>150</v>
      </c>
      <c r="S130" s="8">
        <v>0</v>
      </c>
      <c r="T130" s="8">
        <v>0</v>
      </c>
    </row>
    <row r="131" spans="2:20" ht="15.75" x14ac:dyDescent="0.25">
      <c r="B131" s="5"/>
      <c r="C131" s="6" t="s">
        <v>177</v>
      </c>
      <c r="D131" s="7" t="s">
        <v>178</v>
      </c>
      <c r="E131" s="11">
        <f t="shared" si="124"/>
        <v>7603</v>
      </c>
      <c r="F131" s="9">
        <v>7603</v>
      </c>
      <c r="G131" s="8">
        <v>0</v>
      </c>
      <c r="H131" s="8">
        <v>0</v>
      </c>
      <c r="I131" s="11">
        <f t="shared" si="90"/>
        <v>7603</v>
      </c>
      <c r="J131" s="9">
        <v>7603</v>
      </c>
      <c r="K131" s="8">
        <v>0</v>
      </c>
      <c r="L131" s="8">
        <v>0</v>
      </c>
      <c r="M131" s="11">
        <f t="shared" si="91"/>
        <v>7603</v>
      </c>
      <c r="N131" s="9">
        <v>7603</v>
      </c>
      <c r="O131" s="8">
        <v>0</v>
      </c>
      <c r="P131" s="8">
        <v>0</v>
      </c>
      <c r="Q131" s="11">
        <f t="shared" si="92"/>
        <v>7603</v>
      </c>
      <c r="R131" s="9">
        <v>7603</v>
      </c>
      <c r="S131" s="8">
        <v>0</v>
      </c>
      <c r="T131" s="8">
        <v>0</v>
      </c>
    </row>
    <row r="132" spans="2:20" ht="15.75" x14ac:dyDescent="0.25">
      <c r="B132" s="5"/>
      <c r="C132" s="6" t="s">
        <v>179</v>
      </c>
      <c r="D132" s="7" t="s">
        <v>182</v>
      </c>
      <c r="E132" s="11">
        <f t="shared" si="124"/>
        <v>400</v>
      </c>
      <c r="F132" s="9">
        <v>400</v>
      </c>
      <c r="G132" s="8">
        <v>0</v>
      </c>
      <c r="H132" s="8">
        <v>0</v>
      </c>
      <c r="I132" s="11">
        <f t="shared" si="90"/>
        <v>400</v>
      </c>
      <c r="J132" s="9">
        <v>400</v>
      </c>
      <c r="K132" s="8">
        <v>0</v>
      </c>
      <c r="L132" s="8">
        <v>0</v>
      </c>
      <c r="M132" s="11">
        <f t="shared" si="91"/>
        <v>400</v>
      </c>
      <c r="N132" s="9">
        <v>400</v>
      </c>
      <c r="O132" s="8">
        <v>0</v>
      </c>
      <c r="P132" s="8">
        <v>0</v>
      </c>
      <c r="Q132" s="11">
        <f t="shared" si="92"/>
        <v>400</v>
      </c>
      <c r="R132" s="9">
        <v>400</v>
      </c>
      <c r="S132" s="8">
        <v>0</v>
      </c>
      <c r="T132" s="8">
        <v>0</v>
      </c>
    </row>
    <row r="133" spans="2:20" ht="15.75" x14ac:dyDescent="0.25">
      <c r="B133" s="5"/>
      <c r="C133" s="6" t="s">
        <v>181</v>
      </c>
      <c r="D133" s="7" t="s">
        <v>180</v>
      </c>
      <c r="E133" s="11">
        <f t="shared" si="124"/>
        <v>30</v>
      </c>
      <c r="F133" s="9">
        <v>30</v>
      </c>
      <c r="G133" s="8">
        <v>0</v>
      </c>
      <c r="H133" s="8">
        <v>0</v>
      </c>
      <c r="I133" s="11">
        <f t="shared" si="90"/>
        <v>30</v>
      </c>
      <c r="J133" s="9">
        <v>30</v>
      </c>
      <c r="K133" s="8">
        <v>0</v>
      </c>
      <c r="L133" s="8">
        <v>0</v>
      </c>
      <c r="M133" s="11">
        <f t="shared" si="91"/>
        <v>30</v>
      </c>
      <c r="N133" s="9">
        <v>30</v>
      </c>
      <c r="O133" s="8">
        <v>0</v>
      </c>
      <c r="P133" s="8">
        <v>0</v>
      </c>
      <c r="Q133" s="11">
        <f t="shared" si="92"/>
        <v>30</v>
      </c>
      <c r="R133" s="9">
        <v>30</v>
      </c>
      <c r="S133" s="8">
        <v>0</v>
      </c>
      <c r="T133" s="8">
        <v>0</v>
      </c>
    </row>
    <row r="134" spans="2:20" ht="15.75" x14ac:dyDescent="0.25">
      <c r="B134" s="5"/>
      <c r="C134" s="6" t="s">
        <v>351</v>
      </c>
      <c r="D134" s="7" t="s">
        <v>350</v>
      </c>
      <c r="E134" s="11">
        <f t="shared" si="124"/>
        <v>100</v>
      </c>
      <c r="F134" s="9">
        <v>100</v>
      </c>
      <c r="G134" s="8">
        <v>0</v>
      </c>
      <c r="H134" s="8">
        <v>0</v>
      </c>
      <c r="I134" s="11">
        <f t="shared" si="90"/>
        <v>100</v>
      </c>
      <c r="J134" s="9">
        <v>100</v>
      </c>
      <c r="K134" s="8">
        <v>0</v>
      </c>
      <c r="L134" s="8">
        <v>0</v>
      </c>
      <c r="M134" s="11">
        <f t="shared" si="91"/>
        <v>100</v>
      </c>
      <c r="N134" s="9">
        <v>100</v>
      </c>
      <c r="O134" s="8">
        <v>0</v>
      </c>
      <c r="P134" s="8">
        <v>0</v>
      </c>
      <c r="Q134" s="11">
        <f t="shared" si="92"/>
        <v>100</v>
      </c>
      <c r="R134" s="9">
        <v>100</v>
      </c>
      <c r="S134" s="8">
        <v>0</v>
      </c>
      <c r="T134" s="8">
        <v>0</v>
      </c>
    </row>
    <row r="135" spans="2:20" ht="31.5" x14ac:dyDescent="0.25">
      <c r="B135" s="45" t="s">
        <v>99</v>
      </c>
      <c r="C135" s="46"/>
      <c r="D135" s="47" t="s">
        <v>98</v>
      </c>
      <c r="E135" s="48">
        <f t="shared" si="124"/>
        <v>1700</v>
      </c>
      <c r="F135" s="49">
        <f>SUM(F139:F143)</f>
        <v>1700</v>
      </c>
      <c r="G135" s="49">
        <f t="shared" ref="G135:T135" si="167">SUM(G139:G143)</f>
        <v>0</v>
      </c>
      <c r="H135" s="49">
        <f t="shared" si="167"/>
        <v>0</v>
      </c>
      <c r="I135" s="48">
        <f t="shared" si="90"/>
        <v>1900</v>
      </c>
      <c r="J135" s="49">
        <f t="shared" si="167"/>
        <v>1900</v>
      </c>
      <c r="K135" s="49">
        <f t="shared" si="167"/>
        <v>0</v>
      </c>
      <c r="L135" s="49">
        <f t="shared" si="167"/>
        <v>0</v>
      </c>
      <c r="M135" s="48">
        <f t="shared" si="91"/>
        <v>1900</v>
      </c>
      <c r="N135" s="49">
        <f t="shared" si="167"/>
        <v>1900</v>
      </c>
      <c r="O135" s="49">
        <f t="shared" si="167"/>
        <v>0</v>
      </c>
      <c r="P135" s="49">
        <f t="shared" si="167"/>
        <v>0</v>
      </c>
      <c r="Q135" s="48">
        <f t="shared" si="92"/>
        <v>1900</v>
      </c>
      <c r="R135" s="49">
        <f t="shared" si="167"/>
        <v>1900</v>
      </c>
      <c r="S135" s="49">
        <f t="shared" si="167"/>
        <v>0</v>
      </c>
      <c r="T135" s="49">
        <f t="shared" si="167"/>
        <v>0</v>
      </c>
    </row>
    <row r="136" spans="2:20" ht="18" x14ac:dyDescent="0.25">
      <c r="B136" s="27"/>
      <c r="C136" s="28"/>
      <c r="D136" s="29" t="s">
        <v>156</v>
      </c>
      <c r="E136" s="30">
        <f t="shared" si="124"/>
        <v>0</v>
      </c>
      <c r="F136" s="30">
        <f t="shared" ref="F136" si="168">SUM(F137:F138)</f>
        <v>0</v>
      </c>
      <c r="G136" s="30">
        <f t="shared" ref="G136" si="169">SUM(G137:G138)</f>
        <v>0</v>
      </c>
      <c r="H136" s="30">
        <f t="shared" ref="H136" si="170">SUM(H137:H138)</f>
        <v>0</v>
      </c>
      <c r="I136" s="30">
        <f t="shared" si="90"/>
        <v>0</v>
      </c>
      <c r="J136" s="30">
        <f t="shared" ref="J136" si="171">SUM(J137:J138)</f>
        <v>0</v>
      </c>
      <c r="K136" s="30">
        <f t="shared" ref="K136" si="172">SUM(K137:K138)</f>
        <v>0</v>
      </c>
      <c r="L136" s="30">
        <f t="shared" ref="L136" si="173">SUM(L137:L138)</f>
        <v>0</v>
      </c>
      <c r="M136" s="30">
        <f t="shared" si="91"/>
        <v>0</v>
      </c>
      <c r="N136" s="30">
        <f t="shared" ref="N136" si="174">SUM(N137:N138)</f>
        <v>0</v>
      </c>
      <c r="O136" s="30">
        <f t="shared" ref="O136" si="175">SUM(O137:O138)</f>
        <v>0</v>
      </c>
      <c r="P136" s="30">
        <f t="shared" ref="P136" si="176">SUM(P137:P138)</f>
        <v>0</v>
      </c>
      <c r="Q136" s="30">
        <f t="shared" si="92"/>
        <v>0</v>
      </c>
      <c r="R136" s="30">
        <f t="shared" ref="R136" si="177">SUM(R137:R138)</f>
        <v>0</v>
      </c>
      <c r="S136" s="30">
        <f t="shared" ref="S136" si="178">SUM(S137:S138)</f>
        <v>0</v>
      </c>
      <c r="T136" s="30">
        <f t="shared" ref="T136" si="179">SUM(T137:T138)</f>
        <v>0</v>
      </c>
    </row>
    <row r="137" spans="2:20" ht="18" x14ac:dyDescent="0.25">
      <c r="B137" s="27"/>
      <c r="C137" s="28"/>
      <c r="D137" s="59" t="s">
        <v>343</v>
      </c>
      <c r="E137" s="8">
        <f t="shared" si="124"/>
        <v>0</v>
      </c>
      <c r="F137" s="8">
        <v>0</v>
      </c>
      <c r="G137" s="8">
        <v>0</v>
      </c>
      <c r="H137" s="8">
        <v>0</v>
      </c>
      <c r="I137" s="8">
        <f t="shared" si="90"/>
        <v>0</v>
      </c>
      <c r="J137" s="8">
        <v>0</v>
      </c>
      <c r="K137" s="8">
        <v>0</v>
      </c>
      <c r="L137" s="8">
        <v>0</v>
      </c>
      <c r="M137" s="8">
        <f t="shared" si="91"/>
        <v>0</v>
      </c>
      <c r="N137" s="8">
        <v>0</v>
      </c>
      <c r="O137" s="8">
        <v>0</v>
      </c>
      <c r="P137" s="8">
        <v>0</v>
      </c>
      <c r="Q137" s="8">
        <f t="shared" si="92"/>
        <v>0</v>
      </c>
      <c r="R137" s="8">
        <v>0</v>
      </c>
      <c r="S137" s="8">
        <v>0</v>
      </c>
      <c r="T137" s="8">
        <v>0</v>
      </c>
    </row>
    <row r="138" spans="2:20" ht="18" x14ac:dyDescent="0.25">
      <c r="B138" s="27"/>
      <c r="C138" s="28"/>
      <c r="D138" s="59" t="s">
        <v>160</v>
      </c>
      <c r="E138" s="30">
        <f t="shared" si="124"/>
        <v>0</v>
      </c>
      <c r="F138" s="8">
        <v>0</v>
      </c>
      <c r="G138" s="8">
        <v>0</v>
      </c>
      <c r="H138" s="8">
        <v>0</v>
      </c>
      <c r="I138" s="30">
        <f t="shared" si="90"/>
        <v>0</v>
      </c>
      <c r="J138" s="8">
        <v>0</v>
      </c>
      <c r="K138" s="8">
        <v>0</v>
      </c>
      <c r="L138" s="8">
        <v>0</v>
      </c>
      <c r="M138" s="30">
        <f t="shared" si="91"/>
        <v>0</v>
      </c>
      <c r="N138" s="8">
        <v>0</v>
      </c>
      <c r="O138" s="8">
        <v>0</v>
      </c>
      <c r="P138" s="8">
        <v>0</v>
      </c>
      <c r="Q138" s="30">
        <f t="shared" si="92"/>
        <v>0</v>
      </c>
      <c r="R138" s="8">
        <v>0</v>
      </c>
      <c r="S138" s="8">
        <v>0</v>
      </c>
      <c r="T138" s="8">
        <v>0</v>
      </c>
    </row>
    <row r="139" spans="2:20" ht="45" x14ac:dyDescent="0.25">
      <c r="B139" s="5"/>
      <c r="C139" s="6" t="s">
        <v>183</v>
      </c>
      <c r="D139" s="7" t="s">
        <v>352</v>
      </c>
      <c r="E139" s="11">
        <f t="shared" si="124"/>
        <v>553.5</v>
      </c>
      <c r="F139" s="9">
        <v>553.5</v>
      </c>
      <c r="G139" s="8">
        <v>0</v>
      </c>
      <c r="H139" s="8">
        <v>0</v>
      </c>
      <c r="I139" s="11">
        <f t="shared" si="90"/>
        <v>600</v>
      </c>
      <c r="J139" s="9">
        <v>600</v>
      </c>
      <c r="K139" s="8">
        <v>0</v>
      </c>
      <c r="L139" s="8">
        <v>0</v>
      </c>
      <c r="M139" s="11">
        <f t="shared" si="91"/>
        <v>600</v>
      </c>
      <c r="N139" s="9">
        <v>600</v>
      </c>
      <c r="O139" s="8">
        <v>0</v>
      </c>
      <c r="P139" s="8">
        <v>0</v>
      </c>
      <c r="Q139" s="11">
        <f t="shared" si="92"/>
        <v>600</v>
      </c>
      <c r="R139" s="9">
        <v>600</v>
      </c>
      <c r="S139" s="8">
        <v>0</v>
      </c>
      <c r="T139" s="8">
        <v>0</v>
      </c>
    </row>
    <row r="140" spans="2:20" ht="45" x14ac:dyDescent="0.25">
      <c r="B140" s="5"/>
      <c r="C140" s="6" t="s">
        <v>184</v>
      </c>
      <c r="D140" s="7" t="s">
        <v>353</v>
      </c>
      <c r="E140" s="11">
        <f t="shared" si="124"/>
        <v>916.5</v>
      </c>
      <c r="F140" s="9">
        <v>916.5</v>
      </c>
      <c r="G140" s="8">
        <v>0</v>
      </c>
      <c r="H140" s="8">
        <v>0</v>
      </c>
      <c r="I140" s="11">
        <f t="shared" si="90"/>
        <v>950</v>
      </c>
      <c r="J140" s="9">
        <v>950</v>
      </c>
      <c r="K140" s="8">
        <v>0</v>
      </c>
      <c r="L140" s="8">
        <v>0</v>
      </c>
      <c r="M140" s="11">
        <f t="shared" si="91"/>
        <v>950</v>
      </c>
      <c r="N140" s="9">
        <v>950</v>
      </c>
      <c r="O140" s="8">
        <v>0</v>
      </c>
      <c r="P140" s="8">
        <v>0</v>
      </c>
      <c r="Q140" s="11">
        <f t="shared" si="92"/>
        <v>950</v>
      </c>
      <c r="R140" s="9">
        <v>950</v>
      </c>
      <c r="S140" s="8">
        <v>0</v>
      </c>
      <c r="T140" s="8">
        <v>0</v>
      </c>
    </row>
    <row r="141" spans="2:20" ht="15.75" x14ac:dyDescent="0.25">
      <c r="B141" s="5"/>
      <c r="C141" s="6" t="s">
        <v>185</v>
      </c>
      <c r="D141" s="7" t="s">
        <v>186</v>
      </c>
      <c r="E141" s="11">
        <f t="shared" si="124"/>
        <v>30</v>
      </c>
      <c r="F141" s="9">
        <v>30</v>
      </c>
      <c r="G141" s="8">
        <v>0</v>
      </c>
      <c r="H141" s="8">
        <v>0</v>
      </c>
      <c r="I141" s="11">
        <f t="shared" si="90"/>
        <v>30</v>
      </c>
      <c r="J141" s="9">
        <v>30</v>
      </c>
      <c r="K141" s="8">
        <v>0</v>
      </c>
      <c r="L141" s="8">
        <v>0</v>
      </c>
      <c r="M141" s="11">
        <f t="shared" si="91"/>
        <v>30</v>
      </c>
      <c r="N141" s="9">
        <v>30</v>
      </c>
      <c r="O141" s="8">
        <v>0</v>
      </c>
      <c r="P141" s="8">
        <v>0</v>
      </c>
      <c r="Q141" s="11">
        <f t="shared" si="92"/>
        <v>30</v>
      </c>
      <c r="R141" s="9">
        <v>30</v>
      </c>
      <c r="S141" s="8">
        <v>0</v>
      </c>
      <c r="T141" s="8">
        <v>0</v>
      </c>
    </row>
    <row r="142" spans="2:20" ht="15.75" x14ac:dyDescent="0.25">
      <c r="B142" s="5"/>
      <c r="C142" s="6" t="s">
        <v>187</v>
      </c>
      <c r="D142" s="7" t="s">
        <v>188</v>
      </c>
      <c r="E142" s="11">
        <f t="shared" si="124"/>
        <v>80</v>
      </c>
      <c r="F142" s="9">
        <v>80</v>
      </c>
      <c r="G142" s="8">
        <v>0</v>
      </c>
      <c r="H142" s="8">
        <v>0</v>
      </c>
      <c r="I142" s="11">
        <f t="shared" si="90"/>
        <v>80</v>
      </c>
      <c r="J142" s="9">
        <v>80</v>
      </c>
      <c r="K142" s="8">
        <v>0</v>
      </c>
      <c r="L142" s="8">
        <v>0</v>
      </c>
      <c r="M142" s="11">
        <f t="shared" si="91"/>
        <v>80</v>
      </c>
      <c r="N142" s="9">
        <v>80</v>
      </c>
      <c r="O142" s="8">
        <v>0</v>
      </c>
      <c r="P142" s="8">
        <v>0</v>
      </c>
      <c r="Q142" s="11">
        <f t="shared" si="92"/>
        <v>80</v>
      </c>
      <c r="R142" s="9">
        <v>80</v>
      </c>
      <c r="S142" s="8">
        <v>0</v>
      </c>
      <c r="T142" s="8">
        <v>0</v>
      </c>
    </row>
    <row r="143" spans="2:20" ht="87" customHeight="1" x14ac:dyDescent="0.25">
      <c r="B143" s="5"/>
      <c r="C143" s="6" t="s">
        <v>189</v>
      </c>
      <c r="D143" s="7" t="s">
        <v>354</v>
      </c>
      <c r="E143" s="11">
        <f t="shared" si="124"/>
        <v>120</v>
      </c>
      <c r="F143" s="9">
        <v>120</v>
      </c>
      <c r="G143" s="8">
        <v>0</v>
      </c>
      <c r="H143" s="8">
        <v>0</v>
      </c>
      <c r="I143" s="11">
        <f t="shared" si="90"/>
        <v>240</v>
      </c>
      <c r="J143" s="9">
        <v>240</v>
      </c>
      <c r="K143" s="8">
        <v>0</v>
      </c>
      <c r="L143" s="8">
        <v>0</v>
      </c>
      <c r="M143" s="11">
        <f t="shared" si="91"/>
        <v>240</v>
      </c>
      <c r="N143" s="9">
        <v>240</v>
      </c>
      <c r="O143" s="8">
        <v>0</v>
      </c>
      <c r="P143" s="8">
        <v>0</v>
      </c>
      <c r="Q143" s="11">
        <f t="shared" si="92"/>
        <v>240</v>
      </c>
      <c r="R143" s="9">
        <v>240</v>
      </c>
      <c r="S143" s="8">
        <v>0</v>
      </c>
      <c r="T143" s="8">
        <v>0</v>
      </c>
    </row>
    <row r="144" spans="2:20" ht="31.5" x14ac:dyDescent="0.25">
      <c r="B144" s="45" t="s">
        <v>101</v>
      </c>
      <c r="C144" s="46"/>
      <c r="D144" s="47" t="s">
        <v>100</v>
      </c>
      <c r="E144" s="48">
        <f t="shared" si="124"/>
        <v>1800</v>
      </c>
      <c r="F144" s="49">
        <f>SUM(F148:F150)</f>
        <v>1800</v>
      </c>
      <c r="G144" s="49">
        <f t="shared" ref="G144:T144" si="180">SUM(G148:G150)</f>
        <v>0</v>
      </c>
      <c r="H144" s="49">
        <f t="shared" si="180"/>
        <v>0</v>
      </c>
      <c r="I144" s="48">
        <f t="shared" ref="I144:I195" si="181">SUM(J144:L144)</f>
        <v>1900</v>
      </c>
      <c r="J144" s="49">
        <f t="shared" si="180"/>
        <v>1900</v>
      </c>
      <c r="K144" s="49">
        <f t="shared" si="180"/>
        <v>0</v>
      </c>
      <c r="L144" s="49">
        <f t="shared" si="180"/>
        <v>0</v>
      </c>
      <c r="M144" s="48">
        <f t="shared" ref="M144:M195" si="182">SUM(N144:P144)</f>
        <v>1900</v>
      </c>
      <c r="N144" s="49">
        <f t="shared" si="180"/>
        <v>1900</v>
      </c>
      <c r="O144" s="49">
        <f t="shared" si="180"/>
        <v>0</v>
      </c>
      <c r="P144" s="49">
        <f t="shared" si="180"/>
        <v>0</v>
      </c>
      <c r="Q144" s="48">
        <f t="shared" ref="Q144:Q195" si="183">SUM(R144:T144)</f>
        <v>2000</v>
      </c>
      <c r="R144" s="49">
        <f t="shared" si="180"/>
        <v>2000</v>
      </c>
      <c r="S144" s="49">
        <f t="shared" si="180"/>
        <v>0</v>
      </c>
      <c r="T144" s="49">
        <f t="shared" si="180"/>
        <v>0</v>
      </c>
    </row>
    <row r="145" spans="2:20" ht="18" x14ac:dyDescent="0.25">
      <c r="B145" s="27"/>
      <c r="C145" s="28"/>
      <c r="D145" s="29" t="s">
        <v>156</v>
      </c>
      <c r="E145" s="30">
        <f t="shared" si="124"/>
        <v>0</v>
      </c>
      <c r="F145" s="30">
        <f t="shared" ref="F145" si="184">SUM(F146:F147)</f>
        <v>0</v>
      </c>
      <c r="G145" s="30">
        <f t="shared" ref="G145" si="185">SUM(G146:G147)</f>
        <v>0</v>
      </c>
      <c r="H145" s="30">
        <f t="shared" ref="H145" si="186">SUM(H146:H147)</f>
        <v>0</v>
      </c>
      <c r="I145" s="30">
        <f t="shared" si="181"/>
        <v>0</v>
      </c>
      <c r="J145" s="30">
        <f t="shared" ref="J145" si="187">SUM(J146:J147)</f>
        <v>0</v>
      </c>
      <c r="K145" s="30">
        <f t="shared" ref="K145" si="188">SUM(K146:K147)</f>
        <v>0</v>
      </c>
      <c r="L145" s="30">
        <f t="shared" ref="L145" si="189">SUM(L146:L147)</f>
        <v>0</v>
      </c>
      <c r="M145" s="30">
        <f t="shared" si="182"/>
        <v>0</v>
      </c>
      <c r="N145" s="30">
        <f t="shared" ref="N145" si="190">SUM(N146:N147)</f>
        <v>0</v>
      </c>
      <c r="O145" s="30">
        <f t="shared" ref="O145" si="191">SUM(O146:O147)</f>
        <v>0</v>
      </c>
      <c r="P145" s="30">
        <f t="shared" ref="P145" si="192">SUM(P146:P147)</f>
        <v>0</v>
      </c>
      <c r="Q145" s="30">
        <f t="shared" si="183"/>
        <v>0</v>
      </c>
      <c r="R145" s="30">
        <f t="shared" ref="R145" si="193">SUM(R146:R147)</f>
        <v>0</v>
      </c>
      <c r="S145" s="30">
        <f t="shared" ref="S145" si="194">SUM(S146:S147)</f>
        <v>0</v>
      </c>
      <c r="T145" s="30">
        <f t="shared" ref="T145" si="195">SUM(T146:T147)</f>
        <v>0</v>
      </c>
    </row>
    <row r="146" spans="2:20" ht="18" x14ac:dyDescent="0.25">
      <c r="B146" s="27"/>
      <c r="C146" s="28"/>
      <c r="D146" s="59" t="s">
        <v>343</v>
      </c>
      <c r="E146" s="8">
        <f t="shared" si="124"/>
        <v>0</v>
      </c>
      <c r="F146" s="8">
        <v>0</v>
      </c>
      <c r="G146" s="8">
        <v>0</v>
      </c>
      <c r="H146" s="8">
        <v>0</v>
      </c>
      <c r="I146" s="8">
        <f t="shared" si="181"/>
        <v>0</v>
      </c>
      <c r="J146" s="8">
        <v>0</v>
      </c>
      <c r="K146" s="8">
        <v>0</v>
      </c>
      <c r="L146" s="8">
        <v>0</v>
      </c>
      <c r="M146" s="8">
        <f t="shared" si="182"/>
        <v>0</v>
      </c>
      <c r="N146" s="8">
        <v>0</v>
      </c>
      <c r="O146" s="8">
        <v>0</v>
      </c>
      <c r="P146" s="8">
        <v>0</v>
      </c>
      <c r="Q146" s="8">
        <f t="shared" si="183"/>
        <v>0</v>
      </c>
      <c r="R146" s="8">
        <v>0</v>
      </c>
      <c r="S146" s="8">
        <v>0</v>
      </c>
      <c r="T146" s="8">
        <v>0</v>
      </c>
    </row>
    <row r="147" spans="2:20" ht="18" x14ac:dyDescent="0.25">
      <c r="B147" s="27"/>
      <c r="C147" s="28"/>
      <c r="D147" s="59" t="s">
        <v>160</v>
      </c>
      <c r="E147" s="30">
        <f t="shared" si="124"/>
        <v>0</v>
      </c>
      <c r="F147" s="8">
        <v>0</v>
      </c>
      <c r="G147" s="8">
        <v>0</v>
      </c>
      <c r="H147" s="8">
        <v>0</v>
      </c>
      <c r="I147" s="30">
        <f t="shared" si="181"/>
        <v>0</v>
      </c>
      <c r="J147" s="8">
        <v>0</v>
      </c>
      <c r="K147" s="8">
        <v>0</v>
      </c>
      <c r="L147" s="8">
        <v>0</v>
      </c>
      <c r="M147" s="30">
        <f t="shared" si="182"/>
        <v>0</v>
      </c>
      <c r="N147" s="8">
        <v>0</v>
      </c>
      <c r="O147" s="8">
        <v>0</v>
      </c>
      <c r="P147" s="8">
        <v>0</v>
      </c>
      <c r="Q147" s="30">
        <f t="shared" si="183"/>
        <v>0</v>
      </c>
      <c r="R147" s="8">
        <v>0</v>
      </c>
      <c r="S147" s="8">
        <v>0</v>
      </c>
      <c r="T147" s="8">
        <v>0</v>
      </c>
    </row>
    <row r="148" spans="2:20" ht="30" x14ac:dyDescent="0.25">
      <c r="B148" s="5"/>
      <c r="C148" s="6" t="s">
        <v>190</v>
      </c>
      <c r="D148" s="7" t="s">
        <v>355</v>
      </c>
      <c r="E148" s="11">
        <f t="shared" si="124"/>
        <v>1575</v>
      </c>
      <c r="F148" s="9">
        <v>1575</v>
      </c>
      <c r="G148" s="8">
        <v>0</v>
      </c>
      <c r="H148" s="8">
        <v>0</v>
      </c>
      <c r="I148" s="11">
        <f t="shared" si="181"/>
        <v>1645</v>
      </c>
      <c r="J148" s="9">
        <v>1645</v>
      </c>
      <c r="K148" s="8">
        <v>0</v>
      </c>
      <c r="L148" s="8">
        <v>0</v>
      </c>
      <c r="M148" s="11">
        <f t="shared" si="182"/>
        <v>1645</v>
      </c>
      <c r="N148" s="9">
        <v>1645</v>
      </c>
      <c r="O148" s="8">
        <v>0</v>
      </c>
      <c r="P148" s="8">
        <v>0</v>
      </c>
      <c r="Q148" s="11">
        <f t="shared" si="183"/>
        <v>1745</v>
      </c>
      <c r="R148" s="9">
        <v>1745</v>
      </c>
      <c r="S148" s="8">
        <v>0</v>
      </c>
      <c r="T148" s="8">
        <v>0</v>
      </c>
    </row>
    <row r="149" spans="2:20" ht="45" x14ac:dyDescent="0.25">
      <c r="B149" s="5"/>
      <c r="C149" s="6" t="s">
        <v>191</v>
      </c>
      <c r="D149" s="7" t="s">
        <v>192</v>
      </c>
      <c r="E149" s="11">
        <f t="shared" si="124"/>
        <v>170</v>
      </c>
      <c r="F149" s="9">
        <v>170</v>
      </c>
      <c r="G149" s="8">
        <v>0</v>
      </c>
      <c r="H149" s="8">
        <v>0</v>
      </c>
      <c r="I149" s="11">
        <f t="shared" si="181"/>
        <v>200</v>
      </c>
      <c r="J149" s="9">
        <v>200</v>
      </c>
      <c r="K149" s="8">
        <v>0</v>
      </c>
      <c r="L149" s="8">
        <v>0</v>
      </c>
      <c r="M149" s="11">
        <f t="shared" si="182"/>
        <v>200</v>
      </c>
      <c r="N149" s="9">
        <v>200</v>
      </c>
      <c r="O149" s="8">
        <v>0</v>
      </c>
      <c r="P149" s="8">
        <v>0</v>
      </c>
      <c r="Q149" s="11">
        <f t="shared" si="183"/>
        <v>200</v>
      </c>
      <c r="R149" s="9">
        <v>200</v>
      </c>
      <c r="S149" s="8">
        <v>0</v>
      </c>
      <c r="T149" s="8">
        <v>0</v>
      </c>
    </row>
    <row r="150" spans="2:20" ht="60" x14ac:dyDescent="0.25">
      <c r="B150" s="5"/>
      <c r="C150" s="6" t="s">
        <v>193</v>
      </c>
      <c r="D150" s="7" t="s">
        <v>194</v>
      </c>
      <c r="E150" s="11">
        <f t="shared" si="124"/>
        <v>55</v>
      </c>
      <c r="F150" s="9">
        <v>55</v>
      </c>
      <c r="G150" s="8">
        <v>0</v>
      </c>
      <c r="H150" s="8">
        <v>0</v>
      </c>
      <c r="I150" s="11">
        <f t="shared" si="181"/>
        <v>55</v>
      </c>
      <c r="J150" s="9">
        <v>55</v>
      </c>
      <c r="K150" s="8">
        <v>0</v>
      </c>
      <c r="L150" s="8">
        <v>0</v>
      </c>
      <c r="M150" s="11">
        <f t="shared" si="182"/>
        <v>55</v>
      </c>
      <c r="N150" s="9">
        <v>55</v>
      </c>
      <c r="O150" s="8">
        <v>0</v>
      </c>
      <c r="P150" s="8">
        <v>0</v>
      </c>
      <c r="Q150" s="11">
        <f t="shared" si="183"/>
        <v>55</v>
      </c>
      <c r="R150" s="9">
        <v>55</v>
      </c>
      <c r="S150" s="8">
        <v>0</v>
      </c>
      <c r="T150" s="8">
        <v>0</v>
      </c>
    </row>
    <row r="151" spans="2:20" ht="31.5" x14ac:dyDescent="0.25">
      <c r="B151" s="45" t="s">
        <v>103</v>
      </c>
      <c r="C151" s="46"/>
      <c r="D151" s="47" t="s">
        <v>102</v>
      </c>
      <c r="E151" s="48">
        <f t="shared" si="124"/>
        <v>260</v>
      </c>
      <c r="F151" s="49">
        <v>260</v>
      </c>
      <c r="G151" s="49">
        <v>0</v>
      </c>
      <c r="H151" s="49">
        <v>0</v>
      </c>
      <c r="I151" s="48">
        <f t="shared" si="181"/>
        <v>260</v>
      </c>
      <c r="J151" s="49">
        <v>260</v>
      </c>
      <c r="K151" s="49">
        <v>0</v>
      </c>
      <c r="L151" s="49">
        <v>0</v>
      </c>
      <c r="M151" s="48">
        <f t="shared" si="182"/>
        <v>260</v>
      </c>
      <c r="N151" s="49">
        <v>260</v>
      </c>
      <c r="O151" s="49">
        <v>0</v>
      </c>
      <c r="P151" s="49">
        <v>0</v>
      </c>
      <c r="Q151" s="48">
        <f t="shared" si="183"/>
        <v>260</v>
      </c>
      <c r="R151" s="49">
        <v>260</v>
      </c>
      <c r="S151" s="49">
        <v>0</v>
      </c>
      <c r="T151" s="49">
        <v>0</v>
      </c>
    </row>
    <row r="152" spans="2:20" ht="18" x14ac:dyDescent="0.25">
      <c r="B152" s="27"/>
      <c r="C152" s="28"/>
      <c r="D152" s="29" t="s">
        <v>156</v>
      </c>
      <c r="E152" s="30">
        <f t="shared" si="124"/>
        <v>0</v>
      </c>
      <c r="F152" s="30">
        <f t="shared" ref="F152" si="196">SUM(F153:F154)</f>
        <v>0</v>
      </c>
      <c r="G152" s="30">
        <f t="shared" ref="G152" si="197">SUM(G153:G154)</f>
        <v>0</v>
      </c>
      <c r="H152" s="30">
        <f t="shared" ref="H152" si="198">SUM(H153:H154)</f>
        <v>0</v>
      </c>
      <c r="I152" s="30">
        <f t="shared" si="181"/>
        <v>5</v>
      </c>
      <c r="J152" s="30">
        <f t="shared" ref="J152" si="199">SUM(J153:J154)</f>
        <v>5</v>
      </c>
      <c r="K152" s="30">
        <f t="shared" ref="K152" si="200">SUM(K153:K154)</f>
        <v>0</v>
      </c>
      <c r="L152" s="30">
        <f t="shared" ref="L152" si="201">SUM(L153:L154)</f>
        <v>0</v>
      </c>
      <c r="M152" s="30">
        <f t="shared" si="182"/>
        <v>5</v>
      </c>
      <c r="N152" s="30">
        <f t="shared" ref="N152" si="202">SUM(N153:N154)</f>
        <v>5</v>
      </c>
      <c r="O152" s="30">
        <f t="shared" ref="O152" si="203">SUM(O153:O154)</f>
        <v>0</v>
      </c>
      <c r="P152" s="30">
        <f t="shared" ref="P152" si="204">SUM(P153:P154)</f>
        <v>0</v>
      </c>
      <c r="Q152" s="30">
        <f t="shared" si="183"/>
        <v>5</v>
      </c>
      <c r="R152" s="30">
        <f t="shared" ref="R152" si="205">SUM(R153:R154)</f>
        <v>5</v>
      </c>
      <c r="S152" s="30">
        <f t="shared" ref="S152" si="206">SUM(S153:S154)</f>
        <v>0</v>
      </c>
      <c r="T152" s="30">
        <f t="shared" ref="T152" si="207">SUM(T153:T154)</f>
        <v>0</v>
      </c>
    </row>
    <row r="153" spans="2:20" ht="18" x14ac:dyDescent="0.25">
      <c r="B153" s="27"/>
      <c r="C153" s="28"/>
      <c r="D153" s="59" t="s">
        <v>343</v>
      </c>
      <c r="E153" s="8">
        <f t="shared" si="124"/>
        <v>0</v>
      </c>
      <c r="F153" s="8">
        <v>0</v>
      </c>
      <c r="G153" s="8">
        <v>0</v>
      </c>
      <c r="H153" s="8">
        <v>0</v>
      </c>
      <c r="I153" s="8">
        <f t="shared" si="181"/>
        <v>0</v>
      </c>
      <c r="J153" s="8">
        <v>0</v>
      </c>
      <c r="K153" s="8">
        <v>0</v>
      </c>
      <c r="L153" s="8">
        <v>0</v>
      </c>
      <c r="M153" s="8">
        <f t="shared" si="182"/>
        <v>0</v>
      </c>
      <c r="N153" s="8">
        <v>0</v>
      </c>
      <c r="O153" s="8">
        <v>0</v>
      </c>
      <c r="P153" s="8">
        <v>0</v>
      </c>
      <c r="Q153" s="8">
        <f t="shared" si="183"/>
        <v>0</v>
      </c>
      <c r="R153" s="8">
        <v>0</v>
      </c>
      <c r="S153" s="8">
        <v>0</v>
      </c>
      <c r="T153" s="8">
        <v>0</v>
      </c>
    </row>
    <row r="154" spans="2:20" ht="18" x14ac:dyDescent="0.25">
      <c r="B154" s="27"/>
      <c r="C154" s="28"/>
      <c r="D154" s="59" t="s">
        <v>160</v>
      </c>
      <c r="E154" s="30">
        <f t="shared" si="124"/>
        <v>0</v>
      </c>
      <c r="F154" s="8">
        <v>0</v>
      </c>
      <c r="G154" s="8">
        <v>0</v>
      </c>
      <c r="H154" s="8">
        <v>0</v>
      </c>
      <c r="I154" s="30">
        <f t="shared" si="181"/>
        <v>5</v>
      </c>
      <c r="J154" s="8">
        <v>5</v>
      </c>
      <c r="K154" s="8">
        <v>0</v>
      </c>
      <c r="L154" s="8">
        <v>0</v>
      </c>
      <c r="M154" s="30">
        <f t="shared" si="182"/>
        <v>5</v>
      </c>
      <c r="N154" s="8">
        <v>5</v>
      </c>
      <c r="O154" s="8">
        <v>0</v>
      </c>
      <c r="P154" s="8">
        <v>0</v>
      </c>
      <c r="Q154" s="30">
        <f t="shared" si="183"/>
        <v>5</v>
      </c>
      <c r="R154" s="8">
        <v>5</v>
      </c>
      <c r="S154" s="8">
        <v>0</v>
      </c>
      <c r="T154" s="8">
        <v>0</v>
      </c>
    </row>
    <row r="155" spans="2:20" ht="31.5" x14ac:dyDescent="0.25">
      <c r="B155" s="45" t="s">
        <v>104</v>
      </c>
      <c r="C155" s="46"/>
      <c r="D155" s="47" t="s">
        <v>105</v>
      </c>
      <c r="E155" s="48">
        <f t="shared" si="124"/>
        <v>10500</v>
      </c>
      <c r="F155" s="49">
        <v>10500</v>
      </c>
      <c r="G155" s="49">
        <f t="shared" ref="G155:T155" si="208">G159</f>
        <v>0</v>
      </c>
      <c r="H155" s="49">
        <f t="shared" si="208"/>
        <v>0</v>
      </c>
      <c r="I155" s="48">
        <f t="shared" si="181"/>
        <v>10500</v>
      </c>
      <c r="J155" s="49">
        <v>10500</v>
      </c>
      <c r="K155" s="49">
        <f t="shared" si="208"/>
        <v>0</v>
      </c>
      <c r="L155" s="49">
        <f t="shared" si="208"/>
        <v>0</v>
      </c>
      <c r="M155" s="48">
        <f t="shared" si="182"/>
        <v>10500</v>
      </c>
      <c r="N155" s="49">
        <v>10500</v>
      </c>
      <c r="O155" s="49">
        <f t="shared" si="208"/>
        <v>0</v>
      </c>
      <c r="P155" s="49">
        <f t="shared" si="208"/>
        <v>0</v>
      </c>
      <c r="Q155" s="48">
        <f t="shared" si="183"/>
        <v>10500</v>
      </c>
      <c r="R155" s="49">
        <v>10500</v>
      </c>
      <c r="S155" s="49">
        <f t="shared" si="208"/>
        <v>0</v>
      </c>
      <c r="T155" s="49">
        <f t="shared" si="208"/>
        <v>0</v>
      </c>
    </row>
    <row r="156" spans="2:20" ht="18" x14ac:dyDescent="0.25">
      <c r="B156" s="27"/>
      <c r="C156" s="28"/>
      <c r="D156" s="29" t="s">
        <v>156</v>
      </c>
      <c r="E156" s="30">
        <f t="shared" si="124"/>
        <v>0</v>
      </c>
      <c r="F156" s="30">
        <f t="shared" ref="F156" si="209">SUM(F157:F158)</f>
        <v>0</v>
      </c>
      <c r="G156" s="30">
        <f t="shared" ref="G156" si="210">SUM(G157:G158)</f>
        <v>0</v>
      </c>
      <c r="H156" s="30">
        <f t="shared" ref="H156" si="211">SUM(H157:H158)</f>
        <v>0</v>
      </c>
      <c r="I156" s="30">
        <f t="shared" si="181"/>
        <v>0</v>
      </c>
      <c r="J156" s="30">
        <f t="shared" ref="J156" si="212">SUM(J157:J158)</f>
        <v>0</v>
      </c>
      <c r="K156" s="30">
        <f t="shared" ref="K156" si="213">SUM(K157:K158)</f>
        <v>0</v>
      </c>
      <c r="L156" s="30">
        <f t="shared" ref="L156" si="214">SUM(L157:L158)</f>
        <v>0</v>
      </c>
      <c r="M156" s="30">
        <f t="shared" si="182"/>
        <v>0</v>
      </c>
      <c r="N156" s="30">
        <f t="shared" ref="N156" si="215">SUM(N157:N158)</f>
        <v>0</v>
      </c>
      <c r="O156" s="30">
        <f t="shared" ref="O156" si="216">SUM(O157:O158)</f>
        <v>0</v>
      </c>
      <c r="P156" s="30">
        <f t="shared" ref="P156" si="217">SUM(P157:P158)</f>
        <v>0</v>
      </c>
      <c r="Q156" s="30">
        <f t="shared" si="183"/>
        <v>0</v>
      </c>
      <c r="R156" s="30">
        <f t="shared" ref="R156" si="218">SUM(R157:R158)</f>
        <v>0</v>
      </c>
      <c r="S156" s="30">
        <f t="shared" ref="S156" si="219">SUM(S157:S158)</f>
        <v>0</v>
      </c>
      <c r="T156" s="30">
        <f t="shared" ref="T156" si="220">SUM(T157:T158)</f>
        <v>0</v>
      </c>
    </row>
    <row r="157" spans="2:20" ht="18" x14ac:dyDescent="0.25">
      <c r="B157" s="27"/>
      <c r="C157" s="28"/>
      <c r="D157" s="59" t="s">
        <v>343</v>
      </c>
      <c r="E157" s="8">
        <f t="shared" si="124"/>
        <v>0</v>
      </c>
      <c r="F157" s="8">
        <v>0</v>
      </c>
      <c r="G157" s="8">
        <v>0</v>
      </c>
      <c r="H157" s="8">
        <v>0</v>
      </c>
      <c r="I157" s="8">
        <f t="shared" si="181"/>
        <v>0</v>
      </c>
      <c r="J157" s="8">
        <v>0</v>
      </c>
      <c r="K157" s="8">
        <v>0</v>
      </c>
      <c r="L157" s="8">
        <v>0</v>
      </c>
      <c r="M157" s="8">
        <f t="shared" si="182"/>
        <v>0</v>
      </c>
      <c r="N157" s="8">
        <v>0</v>
      </c>
      <c r="O157" s="8">
        <v>0</v>
      </c>
      <c r="P157" s="8">
        <v>0</v>
      </c>
      <c r="Q157" s="8">
        <f t="shared" si="183"/>
        <v>0</v>
      </c>
      <c r="R157" s="8">
        <v>0</v>
      </c>
      <c r="S157" s="8">
        <v>0</v>
      </c>
      <c r="T157" s="8">
        <v>0</v>
      </c>
    </row>
    <row r="158" spans="2:20" ht="18" x14ac:dyDescent="0.25">
      <c r="B158" s="27"/>
      <c r="C158" s="28"/>
      <c r="D158" s="59" t="s">
        <v>160</v>
      </c>
      <c r="E158" s="30">
        <f t="shared" si="124"/>
        <v>0</v>
      </c>
      <c r="F158" s="8">
        <v>0</v>
      </c>
      <c r="G158" s="8">
        <v>0</v>
      </c>
      <c r="H158" s="8">
        <v>0</v>
      </c>
      <c r="I158" s="30">
        <f t="shared" si="181"/>
        <v>0</v>
      </c>
      <c r="J158" s="8">
        <v>0</v>
      </c>
      <c r="K158" s="8">
        <v>0</v>
      </c>
      <c r="L158" s="8">
        <v>0</v>
      </c>
      <c r="M158" s="30">
        <f t="shared" si="182"/>
        <v>0</v>
      </c>
      <c r="N158" s="8">
        <v>0</v>
      </c>
      <c r="O158" s="8">
        <v>0</v>
      </c>
      <c r="P158" s="8">
        <v>0</v>
      </c>
      <c r="Q158" s="30">
        <f t="shared" si="183"/>
        <v>0</v>
      </c>
      <c r="R158" s="8">
        <v>0</v>
      </c>
      <c r="S158" s="8">
        <v>0</v>
      </c>
      <c r="T158" s="8">
        <v>0</v>
      </c>
    </row>
    <row r="159" spans="2:20" ht="30" x14ac:dyDescent="0.25">
      <c r="B159" s="5"/>
      <c r="C159" s="6" t="s">
        <v>195</v>
      </c>
      <c r="D159" s="7" t="s">
        <v>196</v>
      </c>
      <c r="E159" s="11">
        <f t="shared" si="124"/>
        <v>9500</v>
      </c>
      <c r="F159" s="9">
        <v>9500</v>
      </c>
      <c r="G159" s="8">
        <v>0</v>
      </c>
      <c r="H159" s="8">
        <v>0</v>
      </c>
      <c r="I159" s="11">
        <f t="shared" si="181"/>
        <v>9700</v>
      </c>
      <c r="J159" s="9">
        <v>9700</v>
      </c>
      <c r="K159" s="8">
        <v>0</v>
      </c>
      <c r="L159" s="8">
        <v>0</v>
      </c>
      <c r="M159" s="11">
        <f t="shared" si="182"/>
        <v>10000</v>
      </c>
      <c r="N159" s="9">
        <v>10000</v>
      </c>
      <c r="O159" s="8">
        <v>0</v>
      </c>
      <c r="P159" s="8">
        <v>0</v>
      </c>
      <c r="Q159" s="11">
        <f t="shared" si="183"/>
        <v>10300</v>
      </c>
      <c r="R159" s="9">
        <v>10300</v>
      </c>
      <c r="S159" s="8">
        <v>0</v>
      </c>
      <c r="T159" s="8">
        <v>0</v>
      </c>
    </row>
    <row r="160" spans="2:20" ht="31.5" x14ac:dyDescent="0.25">
      <c r="B160" s="45" t="s">
        <v>106</v>
      </c>
      <c r="C160" s="46"/>
      <c r="D160" s="47" t="s">
        <v>107</v>
      </c>
      <c r="E160" s="48">
        <f t="shared" si="124"/>
        <v>15580</v>
      </c>
      <c r="F160" s="49">
        <f>SUM(F164:F170)</f>
        <v>15580</v>
      </c>
      <c r="G160" s="49">
        <f>SUM(G164:G170)</f>
        <v>0</v>
      </c>
      <c r="H160" s="49">
        <f>SUM(H164:H170)</f>
        <v>0</v>
      </c>
      <c r="I160" s="48">
        <f t="shared" si="181"/>
        <v>15700</v>
      </c>
      <c r="J160" s="49">
        <f>SUM(J164:J170)</f>
        <v>15700</v>
      </c>
      <c r="K160" s="49">
        <f>SUM(K164:K170)</f>
        <v>0</v>
      </c>
      <c r="L160" s="49">
        <f>SUM(L164:L170)</f>
        <v>0</v>
      </c>
      <c r="M160" s="48">
        <f t="shared" si="182"/>
        <v>15700</v>
      </c>
      <c r="N160" s="49">
        <f>SUM(N164:N170)</f>
        <v>15700</v>
      </c>
      <c r="O160" s="49">
        <f>SUM(O164:O170)</f>
        <v>0</v>
      </c>
      <c r="P160" s="49">
        <f>SUM(P164:P170)</f>
        <v>0</v>
      </c>
      <c r="Q160" s="48">
        <f t="shared" si="183"/>
        <v>16400</v>
      </c>
      <c r="R160" s="49">
        <f>SUM(R164:R170)</f>
        <v>16400</v>
      </c>
      <c r="S160" s="49">
        <f>SUM(S164:S170)</f>
        <v>0</v>
      </c>
      <c r="T160" s="49">
        <f>SUM(T164:T170)</f>
        <v>0</v>
      </c>
    </row>
    <row r="161" spans="2:20" ht="18" x14ac:dyDescent="0.25">
      <c r="B161" s="27"/>
      <c r="C161" s="28"/>
      <c r="D161" s="29" t="s">
        <v>156</v>
      </c>
      <c r="E161" s="30">
        <f t="shared" si="124"/>
        <v>32</v>
      </c>
      <c r="F161" s="30">
        <f t="shared" ref="F161" si="221">SUM(F162:F163)</f>
        <v>32</v>
      </c>
      <c r="G161" s="30">
        <f t="shared" ref="G161" si="222">SUM(G162:G163)</f>
        <v>0</v>
      </c>
      <c r="H161" s="30">
        <f t="shared" ref="H161" si="223">SUM(H162:H163)</f>
        <v>0</v>
      </c>
      <c r="I161" s="30">
        <f t="shared" si="181"/>
        <v>31</v>
      </c>
      <c r="J161" s="30">
        <f t="shared" ref="J161" si="224">SUM(J162:J163)</f>
        <v>31</v>
      </c>
      <c r="K161" s="30">
        <f t="shared" ref="K161" si="225">SUM(K162:K163)</f>
        <v>0</v>
      </c>
      <c r="L161" s="30">
        <f t="shared" ref="L161" si="226">SUM(L162:L163)</f>
        <v>0</v>
      </c>
      <c r="M161" s="30">
        <f t="shared" si="182"/>
        <v>31</v>
      </c>
      <c r="N161" s="30">
        <f t="shared" ref="N161" si="227">SUM(N162:N163)</f>
        <v>31</v>
      </c>
      <c r="O161" s="30">
        <f t="shared" ref="O161" si="228">SUM(O162:O163)</f>
        <v>0</v>
      </c>
      <c r="P161" s="30">
        <f t="shared" ref="P161" si="229">SUM(P162:P163)</f>
        <v>0</v>
      </c>
      <c r="Q161" s="30">
        <f t="shared" si="183"/>
        <v>31</v>
      </c>
      <c r="R161" s="30">
        <f t="shared" ref="R161" si="230">SUM(R162:R163)</f>
        <v>31</v>
      </c>
      <c r="S161" s="30">
        <f t="shared" ref="S161" si="231">SUM(S162:S163)</f>
        <v>0</v>
      </c>
      <c r="T161" s="30">
        <f t="shared" ref="T161" si="232">SUM(T162:T163)</f>
        <v>0</v>
      </c>
    </row>
    <row r="162" spans="2:20" ht="18" x14ac:dyDescent="0.25">
      <c r="B162" s="27"/>
      <c r="C162" s="28"/>
      <c r="D162" s="59" t="s">
        <v>343</v>
      </c>
      <c r="E162" s="8">
        <f t="shared" si="124"/>
        <v>0</v>
      </c>
      <c r="F162" s="8">
        <v>0</v>
      </c>
      <c r="G162" s="8">
        <v>0</v>
      </c>
      <c r="H162" s="8">
        <v>0</v>
      </c>
      <c r="I162" s="8">
        <f t="shared" si="181"/>
        <v>0</v>
      </c>
      <c r="J162" s="8">
        <v>0</v>
      </c>
      <c r="K162" s="8">
        <v>0</v>
      </c>
      <c r="L162" s="8">
        <v>0</v>
      </c>
      <c r="M162" s="8">
        <f t="shared" si="182"/>
        <v>0</v>
      </c>
      <c r="N162" s="8">
        <v>0</v>
      </c>
      <c r="O162" s="8">
        <v>0</v>
      </c>
      <c r="P162" s="8">
        <v>0</v>
      </c>
      <c r="Q162" s="8">
        <f t="shared" si="183"/>
        <v>0</v>
      </c>
      <c r="R162" s="8">
        <v>0</v>
      </c>
      <c r="S162" s="8">
        <v>0</v>
      </c>
      <c r="T162" s="8">
        <v>0</v>
      </c>
    </row>
    <row r="163" spans="2:20" ht="18" x14ac:dyDescent="0.25">
      <c r="B163" s="27"/>
      <c r="C163" s="28"/>
      <c r="D163" s="59" t="s">
        <v>160</v>
      </c>
      <c r="E163" s="30">
        <f t="shared" si="124"/>
        <v>32</v>
      </c>
      <c r="F163" s="8">
        <v>32</v>
      </c>
      <c r="G163" s="8">
        <v>0</v>
      </c>
      <c r="H163" s="8">
        <v>0</v>
      </c>
      <c r="I163" s="30">
        <f t="shared" si="181"/>
        <v>31</v>
      </c>
      <c r="J163" s="8">
        <v>31</v>
      </c>
      <c r="K163" s="8">
        <v>0</v>
      </c>
      <c r="L163" s="8">
        <v>0</v>
      </c>
      <c r="M163" s="30">
        <f t="shared" si="182"/>
        <v>31</v>
      </c>
      <c r="N163" s="8">
        <v>31</v>
      </c>
      <c r="O163" s="8">
        <v>0</v>
      </c>
      <c r="P163" s="8">
        <v>0</v>
      </c>
      <c r="Q163" s="30">
        <f t="shared" si="183"/>
        <v>31</v>
      </c>
      <c r="R163" s="8">
        <v>31</v>
      </c>
      <c r="S163" s="8">
        <v>0</v>
      </c>
      <c r="T163" s="8">
        <v>0</v>
      </c>
    </row>
    <row r="164" spans="2:20" ht="45" x14ac:dyDescent="0.25">
      <c r="B164" s="5"/>
      <c r="C164" s="6" t="s">
        <v>197</v>
      </c>
      <c r="D164" s="7" t="s">
        <v>198</v>
      </c>
      <c r="E164" s="11">
        <f t="shared" si="124"/>
        <v>2750</v>
      </c>
      <c r="F164" s="9">
        <v>2750</v>
      </c>
      <c r="G164" s="8">
        <v>0</v>
      </c>
      <c r="H164" s="8">
        <v>0</v>
      </c>
      <c r="I164" s="11">
        <f t="shared" si="181"/>
        <v>2800</v>
      </c>
      <c r="J164" s="9">
        <v>2800</v>
      </c>
      <c r="K164" s="8">
        <v>0</v>
      </c>
      <c r="L164" s="8">
        <v>0</v>
      </c>
      <c r="M164" s="11">
        <f t="shared" si="182"/>
        <v>2800</v>
      </c>
      <c r="N164" s="9">
        <v>2800</v>
      </c>
      <c r="O164" s="8">
        <v>0</v>
      </c>
      <c r="P164" s="8">
        <v>0</v>
      </c>
      <c r="Q164" s="11">
        <f t="shared" si="183"/>
        <v>3000</v>
      </c>
      <c r="R164" s="9">
        <v>3000</v>
      </c>
      <c r="S164" s="8">
        <v>0</v>
      </c>
      <c r="T164" s="8">
        <v>0</v>
      </c>
    </row>
    <row r="165" spans="2:20" ht="15.75" x14ac:dyDescent="0.25">
      <c r="B165" s="5"/>
      <c r="C165" s="6" t="s">
        <v>199</v>
      </c>
      <c r="D165" s="7" t="s">
        <v>200</v>
      </c>
      <c r="E165" s="11">
        <f t="shared" si="124"/>
        <v>1385.2</v>
      </c>
      <c r="F165" s="9">
        <v>1385.2</v>
      </c>
      <c r="G165" s="8">
        <v>0</v>
      </c>
      <c r="H165" s="8">
        <v>0</v>
      </c>
      <c r="I165" s="11">
        <f t="shared" si="181"/>
        <v>1400</v>
      </c>
      <c r="J165" s="9">
        <v>1400</v>
      </c>
      <c r="K165" s="8">
        <v>0</v>
      </c>
      <c r="L165" s="8">
        <v>0</v>
      </c>
      <c r="M165" s="11">
        <f t="shared" si="182"/>
        <v>1400</v>
      </c>
      <c r="N165" s="9">
        <v>1400</v>
      </c>
      <c r="O165" s="8">
        <v>0</v>
      </c>
      <c r="P165" s="8">
        <v>0</v>
      </c>
      <c r="Q165" s="11">
        <f t="shared" si="183"/>
        <v>1400</v>
      </c>
      <c r="R165" s="9">
        <v>1400</v>
      </c>
      <c r="S165" s="8">
        <v>0</v>
      </c>
      <c r="T165" s="8">
        <v>0</v>
      </c>
    </row>
    <row r="166" spans="2:20" ht="15.75" x14ac:dyDescent="0.25">
      <c r="B166" s="5"/>
      <c r="C166" s="6" t="s">
        <v>201</v>
      </c>
      <c r="D166" s="7" t="s">
        <v>202</v>
      </c>
      <c r="E166" s="11">
        <f t="shared" si="124"/>
        <v>9500</v>
      </c>
      <c r="F166" s="9">
        <v>9500</v>
      </c>
      <c r="G166" s="8">
        <v>0</v>
      </c>
      <c r="H166" s="8">
        <v>0</v>
      </c>
      <c r="I166" s="11">
        <f t="shared" si="181"/>
        <v>9500</v>
      </c>
      <c r="J166" s="9">
        <v>9500</v>
      </c>
      <c r="K166" s="8">
        <v>0</v>
      </c>
      <c r="L166" s="8">
        <v>0</v>
      </c>
      <c r="M166" s="11">
        <f t="shared" si="182"/>
        <v>9500</v>
      </c>
      <c r="N166" s="9">
        <v>9500</v>
      </c>
      <c r="O166" s="8">
        <v>0</v>
      </c>
      <c r="P166" s="8">
        <v>0</v>
      </c>
      <c r="Q166" s="11">
        <f t="shared" si="183"/>
        <v>10000</v>
      </c>
      <c r="R166" s="9">
        <v>10000</v>
      </c>
      <c r="S166" s="8">
        <v>0</v>
      </c>
      <c r="T166" s="8">
        <v>0</v>
      </c>
    </row>
    <row r="167" spans="2:20" ht="49.5" customHeight="1" x14ac:dyDescent="0.25">
      <c r="B167" s="5"/>
      <c r="C167" s="6" t="s">
        <v>203</v>
      </c>
      <c r="D167" s="7" t="s">
        <v>356</v>
      </c>
      <c r="E167" s="11">
        <f t="shared" si="124"/>
        <v>40</v>
      </c>
      <c r="F167" s="9">
        <v>40</v>
      </c>
      <c r="G167" s="8">
        <v>0</v>
      </c>
      <c r="H167" s="8">
        <v>0</v>
      </c>
      <c r="I167" s="11">
        <f t="shared" si="181"/>
        <v>40</v>
      </c>
      <c r="J167" s="9">
        <v>40</v>
      </c>
      <c r="K167" s="8">
        <v>0</v>
      </c>
      <c r="L167" s="8">
        <v>0</v>
      </c>
      <c r="M167" s="11">
        <f t="shared" si="182"/>
        <v>40</v>
      </c>
      <c r="N167" s="9">
        <v>40</v>
      </c>
      <c r="O167" s="8">
        <v>0</v>
      </c>
      <c r="P167" s="8">
        <v>0</v>
      </c>
      <c r="Q167" s="11">
        <f t="shared" si="183"/>
        <v>40</v>
      </c>
      <c r="R167" s="9">
        <v>40</v>
      </c>
      <c r="S167" s="8">
        <v>0</v>
      </c>
      <c r="T167" s="8">
        <v>0</v>
      </c>
    </row>
    <row r="168" spans="2:20" ht="15.75" x14ac:dyDescent="0.25">
      <c r="B168" s="5"/>
      <c r="C168" s="6" t="s">
        <v>204</v>
      </c>
      <c r="D168" s="7" t="s">
        <v>205</v>
      </c>
      <c r="E168" s="11">
        <f t="shared" si="124"/>
        <v>37.799999999999997</v>
      </c>
      <c r="F168" s="9">
        <v>37.799999999999997</v>
      </c>
      <c r="G168" s="8">
        <v>0</v>
      </c>
      <c r="H168" s="8">
        <v>0</v>
      </c>
      <c r="I168" s="11">
        <f t="shared" si="181"/>
        <v>40</v>
      </c>
      <c r="J168" s="9">
        <v>40</v>
      </c>
      <c r="K168" s="8">
        <v>0</v>
      </c>
      <c r="L168" s="8">
        <v>0</v>
      </c>
      <c r="M168" s="11">
        <f t="shared" si="182"/>
        <v>40</v>
      </c>
      <c r="N168" s="9">
        <v>40</v>
      </c>
      <c r="O168" s="8">
        <v>0</v>
      </c>
      <c r="P168" s="8">
        <v>0</v>
      </c>
      <c r="Q168" s="11">
        <f t="shared" si="183"/>
        <v>40</v>
      </c>
      <c r="R168" s="9">
        <v>40</v>
      </c>
      <c r="S168" s="8">
        <v>0</v>
      </c>
      <c r="T168" s="8">
        <v>0</v>
      </c>
    </row>
    <row r="169" spans="2:20" ht="41.25" customHeight="1" x14ac:dyDescent="0.25">
      <c r="B169" s="5"/>
      <c r="C169" s="6" t="s">
        <v>206</v>
      </c>
      <c r="D169" s="7" t="s">
        <v>357</v>
      </c>
      <c r="E169" s="11">
        <f t="shared" si="124"/>
        <v>1507</v>
      </c>
      <c r="F169" s="9">
        <v>1507</v>
      </c>
      <c r="G169" s="8">
        <v>0</v>
      </c>
      <c r="H169" s="8">
        <v>0</v>
      </c>
      <c r="I169" s="11">
        <f t="shared" si="181"/>
        <v>1510</v>
      </c>
      <c r="J169" s="9">
        <v>1510</v>
      </c>
      <c r="K169" s="8">
        <v>0</v>
      </c>
      <c r="L169" s="8">
        <v>0</v>
      </c>
      <c r="M169" s="11">
        <f t="shared" si="182"/>
        <v>1510</v>
      </c>
      <c r="N169" s="9">
        <v>1510</v>
      </c>
      <c r="O169" s="8">
        <v>0</v>
      </c>
      <c r="P169" s="8">
        <v>0</v>
      </c>
      <c r="Q169" s="11">
        <f t="shared" si="183"/>
        <v>1510</v>
      </c>
      <c r="R169" s="9">
        <v>1510</v>
      </c>
      <c r="S169" s="8">
        <v>0</v>
      </c>
      <c r="T169" s="8">
        <v>0</v>
      </c>
    </row>
    <row r="170" spans="2:20" ht="60" x14ac:dyDescent="0.25">
      <c r="B170" s="5"/>
      <c r="C170" s="6" t="s">
        <v>358</v>
      </c>
      <c r="D170" s="7" t="s">
        <v>359</v>
      </c>
      <c r="E170" s="11">
        <f t="shared" ref="E170:E222" si="233">SUM(F170:H170)</f>
        <v>360</v>
      </c>
      <c r="F170" s="9">
        <v>360</v>
      </c>
      <c r="G170" s="8">
        <v>0</v>
      </c>
      <c r="H170" s="8">
        <v>0</v>
      </c>
      <c r="I170" s="11">
        <f t="shared" si="181"/>
        <v>410</v>
      </c>
      <c r="J170" s="9">
        <v>410</v>
      </c>
      <c r="K170" s="8">
        <v>0</v>
      </c>
      <c r="L170" s="8">
        <v>0</v>
      </c>
      <c r="M170" s="11">
        <f t="shared" si="182"/>
        <v>410</v>
      </c>
      <c r="N170" s="9">
        <v>410</v>
      </c>
      <c r="O170" s="8">
        <v>0</v>
      </c>
      <c r="P170" s="8">
        <v>0</v>
      </c>
      <c r="Q170" s="11">
        <f t="shared" si="183"/>
        <v>410</v>
      </c>
      <c r="R170" s="9">
        <v>410</v>
      </c>
      <c r="S170" s="8">
        <v>0</v>
      </c>
      <c r="T170" s="8">
        <v>0</v>
      </c>
    </row>
    <row r="171" spans="2:20" ht="31.5" x14ac:dyDescent="0.25">
      <c r="B171" s="45" t="s">
        <v>109</v>
      </c>
      <c r="C171" s="46"/>
      <c r="D171" s="47" t="s">
        <v>108</v>
      </c>
      <c r="E171" s="48">
        <f t="shared" si="233"/>
        <v>10030</v>
      </c>
      <c r="F171" s="49">
        <f>SUM(F175:F178)</f>
        <v>10030</v>
      </c>
      <c r="G171" s="49">
        <f>SUM(G175:G178)</f>
        <v>0</v>
      </c>
      <c r="H171" s="49">
        <f>SUM(H175:H178)</f>
        <v>0</v>
      </c>
      <c r="I171" s="48">
        <f t="shared" si="181"/>
        <v>10100</v>
      </c>
      <c r="J171" s="49">
        <f>SUM(J175:J178)</f>
        <v>10100</v>
      </c>
      <c r="K171" s="49">
        <f>SUM(K175:K178)</f>
        <v>0</v>
      </c>
      <c r="L171" s="49">
        <f>SUM(L175:L178)</f>
        <v>0</v>
      </c>
      <c r="M171" s="48">
        <f t="shared" si="182"/>
        <v>10100</v>
      </c>
      <c r="N171" s="49">
        <f>SUM(N175:N178)</f>
        <v>10100</v>
      </c>
      <c r="O171" s="49">
        <f>SUM(O175:O178)</f>
        <v>0</v>
      </c>
      <c r="P171" s="49">
        <f>SUM(P175:P178)</f>
        <v>0</v>
      </c>
      <c r="Q171" s="48">
        <f t="shared" si="183"/>
        <v>11300</v>
      </c>
      <c r="R171" s="49">
        <f>SUM(R175:R178)</f>
        <v>11300</v>
      </c>
      <c r="S171" s="49">
        <f>SUM(S175:S178)</f>
        <v>0</v>
      </c>
      <c r="T171" s="49">
        <f>SUM(T175:T178)</f>
        <v>0</v>
      </c>
    </row>
    <row r="172" spans="2:20" ht="18" x14ac:dyDescent="0.25">
      <c r="B172" s="27"/>
      <c r="C172" s="28"/>
      <c r="D172" s="29" t="s">
        <v>156</v>
      </c>
      <c r="E172" s="30">
        <f t="shared" si="233"/>
        <v>0</v>
      </c>
      <c r="F172" s="30">
        <f t="shared" ref="F172" si="234">SUM(F173:F174)</f>
        <v>0</v>
      </c>
      <c r="G172" s="30">
        <f t="shared" ref="G172" si="235">SUM(G173:G174)</f>
        <v>0</v>
      </c>
      <c r="H172" s="30">
        <f t="shared" ref="H172" si="236">SUM(H173:H174)</f>
        <v>0</v>
      </c>
      <c r="I172" s="30">
        <f t="shared" si="181"/>
        <v>0</v>
      </c>
      <c r="J172" s="30">
        <f t="shared" ref="J172" si="237">SUM(J173:J174)</f>
        <v>0</v>
      </c>
      <c r="K172" s="30">
        <f t="shared" ref="K172" si="238">SUM(K173:K174)</f>
        <v>0</v>
      </c>
      <c r="L172" s="30">
        <f t="shared" ref="L172" si="239">SUM(L173:L174)</f>
        <v>0</v>
      </c>
      <c r="M172" s="30">
        <f t="shared" si="182"/>
        <v>0</v>
      </c>
      <c r="N172" s="30">
        <f t="shared" ref="N172" si="240">SUM(N173:N174)</f>
        <v>0</v>
      </c>
      <c r="O172" s="30">
        <f t="shared" ref="O172" si="241">SUM(O173:O174)</f>
        <v>0</v>
      </c>
      <c r="P172" s="30">
        <f t="shared" ref="P172" si="242">SUM(P173:P174)</f>
        <v>0</v>
      </c>
      <c r="Q172" s="30">
        <f t="shared" si="183"/>
        <v>0</v>
      </c>
      <c r="R172" s="30">
        <f t="shared" ref="R172" si="243">SUM(R173:R174)</f>
        <v>0</v>
      </c>
      <c r="S172" s="30">
        <f t="shared" ref="S172" si="244">SUM(S173:S174)</f>
        <v>0</v>
      </c>
      <c r="T172" s="30">
        <f t="shared" ref="T172" si="245">SUM(T173:T174)</f>
        <v>0</v>
      </c>
    </row>
    <row r="173" spans="2:20" ht="18" x14ac:dyDescent="0.25">
      <c r="B173" s="27"/>
      <c r="C173" s="28"/>
      <c r="D173" s="59" t="s">
        <v>343</v>
      </c>
      <c r="E173" s="8">
        <f t="shared" si="233"/>
        <v>0</v>
      </c>
      <c r="F173" s="8">
        <v>0</v>
      </c>
      <c r="G173" s="8">
        <v>0</v>
      </c>
      <c r="H173" s="8">
        <v>0</v>
      </c>
      <c r="I173" s="8">
        <f t="shared" si="181"/>
        <v>0</v>
      </c>
      <c r="J173" s="8">
        <v>0</v>
      </c>
      <c r="K173" s="8">
        <v>0</v>
      </c>
      <c r="L173" s="8">
        <v>0</v>
      </c>
      <c r="M173" s="8">
        <f t="shared" si="182"/>
        <v>0</v>
      </c>
      <c r="N173" s="8">
        <v>0</v>
      </c>
      <c r="O173" s="8">
        <v>0</v>
      </c>
      <c r="P173" s="8">
        <v>0</v>
      </c>
      <c r="Q173" s="8">
        <f t="shared" si="183"/>
        <v>0</v>
      </c>
      <c r="R173" s="8">
        <v>0</v>
      </c>
      <c r="S173" s="8">
        <v>0</v>
      </c>
      <c r="T173" s="8">
        <v>0</v>
      </c>
    </row>
    <row r="174" spans="2:20" ht="18" x14ac:dyDescent="0.25">
      <c r="B174" s="27"/>
      <c r="C174" s="28"/>
      <c r="D174" s="59" t="s">
        <v>160</v>
      </c>
      <c r="E174" s="30">
        <f t="shared" si="233"/>
        <v>0</v>
      </c>
      <c r="F174" s="8">
        <v>0</v>
      </c>
      <c r="G174" s="8">
        <v>0</v>
      </c>
      <c r="H174" s="8">
        <v>0</v>
      </c>
      <c r="I174" s="30">
        <f t="shared" si="181"/>
        <v>0</v>
      </c>
      <c r="J174" s="8">
        <v>0</v>
      </c>
      <c r="K174" s="8">
        <v>0</v>
      </c>
      <c r="L174" s="8">
        <v>0</v>
      </c>
      <c r="M174" s="30">
        <f t="shared" si="182"/>
        <v>0</v>
      </c>
      <c r="N174" s="8">
        <v>0</v>
      </c>
      <c r="O174" s="8">
        <v>0</v>
      </c>
      <c r="P174" s="8">
        <v>0</v>
      </c>
      <c r="Q174" s="30">
        <f t="shared" si="183"/>
        <v>0</v>
      </c>
      <c r="R174" s="8">
        <v>0</v>
      </c>
      <c r="S174" s="8">
        <v>0</v>
      </c>
      <c r="T174" s="8">
        <v>0</v>
      </c>
    </row>
    <row r="175" spans="2:20" ht="60" x14ac:dyDescent="0.25">
      <c r="B175" s="5"/>
      <c r="C175" s="10" t="s">
        <v>207</v>
      </c>
      <c r="D175" s="7" t="s">
        <v>360</v>
      </c>
      <c r="E175" s="11">
        <f t="shared" si="233"/>
        <v>2075</v>
      </c>
      <c r="F175" s="9">
        <v>2075</v>
      </c>
      <c r="G175" s="8">
        <v>0</v>
      </c>
      <c r="H175" s="8">
        <v>0</v>
      </c>
      <c r="I175" s="11">
        <f t="shared" si="181"/>
        <v>2100</v>
      </c>
      <c r="J175" s="9">
        <v>2100</v>
      </c>
      <c r="K175" s="8">
        <v>0</v>
      </c>
      <c r="L175" s="8">
        <v>0</v>
      </c>
      <c r="M175" s="11">
        <f t="shared" si="182"/>
        <v>2100</v>
      </c>
      <c r="N175" s="9">
        <v>2100</v>
      </c>
      <c r="O175" s="8">
        <v>0</v>
      </c>
      <c r="P175" s="8">
        <v>0</v>
      </c>
      <c r="Q175" s="11">
        <f t="shared" si="183"/>
        <v>2100</v>
      </c>
      <c r="R175" s="9">
        <v>2100</v>
      </c>
      <c r="S175" s="8">
        <v>0</v>
      </c>
      <c r="T175" s="8">
        <v>0</v>
      </c>
    </row>
    <row r="176" spans="2:20" ht="30" x14ac:dyDescent="0.25">
      <c r="B176" s="5"/>
      <c r="C176" s="10" t="s">
        <v>208</v>
      </c>
      <c r="D176" s="7" t="s">
        <v>209</v>
      </c>
      <c r="E176" s="11">
        <f t="shared" si="233"/>
        <v>3550</v>
      </c>
      <c r="F176" s="9">
        <v>3550</v>
      </c>
      <c r="G176" s="9">
        <v>0</v>
      </c>
      <c r="H176" s="9">
        <v>0</v>
      </c>
      <c r="I176" s="11">
        <f t="shared" si="181"/>
        <v>3550</v>
      </c>
      <c r="J176" s="9">
        <v>3550</v>
      </c>
      <c r="K176" s="9">
        <v>0</v>
      </c>
      <c r="L176" s="9">
        <v>0</v>
      </c>
      <c r="M176" s="11">
        <f t="shared" si="182"/>
        <v>3550</v>
      </c>
      <c r="N176" s="9">
        <v>3550</v>
      </c>
      <c r="O176" s="9">
        <v>0</v>
      </c>
      <c r="P176" s="9">
        <v>0</v>
      </c>
      <c r="Q176" s="11">
        <f t="shared" si="183"/>
        <v>3600</v>
      </c>
      <c r="R176" s="9">
        <v>3600</v>
      </c>
      <c r="S176" s="9">
        <v>0</v>
      </c>
      <c r="T176" s="9">
        <v>0</v>
      </c>
    </row>
    <row r="177" spans="2:20" ht="30" x14ac:dyDescent="0.25">
      <c r="B177" s="5"/>
      <c r="C177" s="10" t="s">
        <v>210</v>
      </c>
      <c r="D177" s="7" t="s">
        <v>211</v>
      </c>
      <c r="E177" s="11">
        <f t="shared" si="233"/>
        <v>2450</v>
      </c>
      <c r="F177" s="9">
        <v>2450</v>
      </c>
      <c r="G177" s="9">
        <v>0</v>
      </c>
      <c r="H177" s="9">
        <v>0</v>
      </c>
      <c r="I177" s="11">
        <f t="shared" si="181"/>
        <v>2450</v>
      </c>
      <c r="J177" s="9">
        <v>2450</v>
      </c>
      <c r="K177" s="9">
        <v>0</v>
      </c>
      <c r="L177" s="9">
        <v>0</v>
      </c>
      <c r="M177" s="11">
        <f t="shared" si="182"/>
        <v>2450</v>
      </c>
      <c r="N177" s="9">
        <v>2450</v>
      </c>
      <c r="O177" s="9">
        <v>0</v>
      </c>
      <c r="P177" s="9">
        <v>0</v>
      </c>
      <c r="Q177" s="11">
        <f t="shared" si="183"/>
        <v>3000</v>
      </c>
      <c r="R177" s="9">
        <v>3000</v>
      </c>
      <c r="S177" s="9">
        <v>0</v>
      </c>
      <c r="T177" s="9">
        <v>0</v>
      </c>
    </row>
    <row r="178" spans="2:20" ht="61.5" customHeight="1" x14ac:dyDescent="0.25">
      <c r="B178" s="5"/>
      <c r="C178" s="10" t="s">
        <v>212</v>
      </c>
      <c r="D178" s="7" t="s">
        <v>361</v>
      </c>
      <c r="E178" s="11">
        <f t="shared" si="233"/>
        <v>1955</v>
      </c>
      <c r="F178" s="9">
        <v>1955</v>
      </c>
      <c r="G178" s="9">
        <v>0</v>
      </c>
      <c r="H178" s="9">
        <v>0</v>
      </c>
      <c r="I178" s="11">
        <f t="shared" si="181"/>
        <v>2000</v>
      </c>
      <c r="J178" s="9">
        <v>2000</v>
      </c>
      <c r="K178" s="9">
        <v>0</v>
      </c>
      <c r="L178" s="9">
        <v>0</v>
      </c>
      <c r="M178" s="11">
        <f t="shared" si="182"/>
        <v>2000</v>
      </c>
      <c r="N178" s="9">
        <v>2000</v>
      </c>
      <c r="O178" s="9">
        <v>0</v>
      </c>
      <c r="P178" s="9">
        <v>0</v>
      </c>
      <c r="Q178" s="11">
        <f t="shared" si="183"/>
        <v>2600</v>
      </c>
      <c r="R178" s="9">
        <v>2600</v>
      </c>
      <c r="S178" s="9">
        <v>0</v>
      </c>
      <c r="T178" s="9">
        <v>0</v>
      </c>
    </row>
    <row r="179" spans="2:20" ht="31.5" x14ac:dyDescent="0.25">
      <c r="B179" s="45" t="s">
        <v>111</v>
      </c>
      <c r="C179" s="46"/>
      <c r="D179" s="47" t="s">
        <v>110</v>
      </c>
      <c r="E179" s="48">
        <f t="shared" si="233"/>
        <v>8000</v>
      </c>
      <c r="F179" s="49">
        <f>SUM(F183:F188)</f>
        <v>8000</v>
      </c>
      <c r="G179" s="49">
        <f>SUM(G183:G188)</f>
        <v>0</v>
      </c>
      <c r="H179" s="49">
        <f>SUM(H183:H188)</f>
        <v>0</v>
      </c>
      <c r="I179" s="48">
        <f t="shared" si="181"/>
        <v>7100</v>
      </c>
      <c r="J179" s="49">
        <f>SUM(J183:J188)</f>
        <v>7100</v>
      </c>
      <c r="K179" s="49">
        <f>SUM(K183:K188)</f>
        <v>0</v>
      </c>
      <c r="L179" s="49">
        <f>SUM(L183:L188)</f>
        <v>0</v>
      </c>
      <c r="M179" s="48">
        <f t="shared" si="182"/>
        <v>7100</v>
      </c>
      <c r="N179" s="49">
        <f>SUM(N183:N188)</f>
        <v>7100</v>
      </c>
      <c r="O179" s="49">
        <f>SUM(O183:O188)</f>
        <v>0</v>
      </c>
      <c r="P179" s="49">
        <f>SUM(P183:P188)</f>
        <v>0</v>
      </c>
      <c r="Q179" s="48">
        <f t="shared" si="183"/>
        <v>7300</v>
      </c>
      <c r="R179" s="49">
        <f>SUM(R183:R188)</f>
        <v>7300</v>
      </c>
      <c r="S179" s="49">
        <f>SUM(S183:S188)</f>
        <v>0</v>
      </c>
      <c r="T179" s="49">
        <f>SUM(T183:T188)</f>
        <v>0</v>
      </c>
    </row>
    <row r="180" spans="2:20" ht="18" x14ac:dyDescent="0.25">
      <c r="B180" s="27"/>
      <c r="C180" s="28"/>
      <c r="D180" s="29" t="s">
        <v>156</v>
      </c>
      <c r="E180" s="30">
        <f t="shared" si="233"/>
        <v>0</v>
      </c>
      <c r="F180" s="30">
        <f t="shared" ref="F180" si="246">SUM(F181:F182)</f>
        <v>0</v>
      </c>
      <c r="G180" s="30">
        <f t="shared" ref="G180" si="247">SUM(G181:G182)</f>
        <v>0</v>
      </c>
      <c r="H180" s="30">
        <f t="shared" ref="H180" si="248">SUM(H181:H182)</f>
        <v>0</v>
      </c>
      <c r="I180" s="30">
        <f t="shared" si="181"/>
        <v>0</v>
      </c>
      <c r="J180" s="30">
        <f t="shared" ref="J180" si="249">SUM(J181:J182)</f>
        <v>0</v>
      </c>
      <c r="K180" s="30">
        <f t="shared" ref="K180" si="250">SUM(K181:K182)</f>
        <v>0</v>
      </c>
      <c r="L180" s="30">
        <f t="shared" ref="L180" si="251">SUM(L181:L182)</f>
        <v>0</v>
      </c>
      <c r="M180" s="30">
        <f t="shared" si="182"/>
        <v>0</v>
      </c>
      <c r="N180" s="30">
        <f t="shared" ref="N180" si="252">SUM(N181:N182)</f>
        <v>0</v>
      </c>
      <c r="O180" s="30">
        <f t="shared" ref="O180" si="253">SUM(O181:O182)</f>
        <v>0</v>
      </c>
      <c r="P180" s="30">
        <f t="shared" ref="P180" si="254">SUM(P181:P182)</f>
        <v>0</v>
      </c>
      <c r="Q180" s="30">
        <f t="shared" si="183"/>
        <v>0</v>
      </c>
      <c r="R180" s="30">
        <f t="shared" ref="R180" si="255">SUM(R181:R182)</f>
        <v>0</v>
      </c>
      <c r="S180" s="30">
        <f t="shared" ref="S180" si="256">SUM(S181:S182)</f>
        <v>0</v>
      </c>
      <c r="T180" s="30">
        <f t="shared" ref="T180" si="257">SUM(T181:T182)</f>
        <v>0</v>
      </c>
    </row>
    <row r="181" spans="2:20" ht="18" x14ac:dyDescent="0.25">
      <c r="B181" s="27"/>
      <c r="C181" s="28"/>
      <c r="D181" s="59" t="s">
        <v>343</v>
      </c>
      <c r="E181" s="8">
        <f t="shared" si="233"/>
        <v>0</v>
      </c>
      <c r="F181" s="8">
        <v>0</v>
      </c>
      <c r="G181" s="8">
        <v>0</v>
      </c>
      <c r="H181" s="8">
        <v>0</v>
      </c>
      <c r="I181" s="8">
        <f t="shared" si="181"/>
        <v>0</v>
      </c>
      <c r="J181" s="8">
        <v>0</v>
      </c>
      <c r="K181" s="8">
        <v>0</v>
      </c>
      <c r="L181" s="8">
        <v>0</v>
      </c>
      <c r="M181" s="8">
        <f t="shared" si="182"/>
        <v>0</v>
      </c>
      <c r="N181" s="8">
        <v>0</v>
      </c>
      <c r="O181" s="8">
        <v>0</v>
      </c>
      <c r="P181" s="8">
        <v>0</v>
      </c>
      <c r="Q181" s="8">
        <f t="shared" si="183"/>
        <v>0</v>
      </c>
      <c r="R181" s="8">
        <v>0</v>
      </c>
      <c r="S181" s="8">
        <v>0</v>
      </c>
      <c r="T181" s="8">
        <v>0</v>
      </c>
    </row>
    <row r="182" spans="2:20" ht="18" x14ac:dyDescent="0.25">
      <c r="B182" s="27"/>
      <c r="C182" s="28"/>
      <c r="D182" s="59" t="s">
        <v>160</v>
      </c>
      <c r="E182" s="30">
        <f t="shared" si="233"/>
        <v>0</v>
      </c>
      <c r="F182" s="8">
        <v>0</v>
      </c>
      <c r="G182" s="8">
        <v>0</v>
      </c>
      <c r="H182" s="8">
        <v>0</v>
      </c>
      <c r="I182" s="30">
        <f t="shared" si="181"/>
        <v>0</v>
      </c>
      <c r="J182" s="8">
        <v>0</v>
      </c>
      <c r="K182" s="8">
        <v>0</v>
      </c>
      <c r="L182" s="8">
        <v>0</v>
      </c>
      <c r="M182" s="30">
        <f t="shared" si="182"/>
        <v>0</v>
      </c>
      <c r="N182" s="8">
        <v>0</v>
      </c>
      <c r="O182" s="8">
        <v>0</v>
      </c>
      <c r="P182" s="8">
        <v>0</v>
      </c>
      <c r="Q182" s="30">
        <f t="shared" si="183"/>
        <v>0</v>
      </c>
      <c r="R182" s="8">
        <v>0</v>
      </c>
      <c r="S182" s="8">
        <v>0</v>
      </c>
      <c r="T182" s="8">
        <v>0</v>
      </c>
    </row>
    <row r="183" spans="2:20" ht="37.5" customHeight="1" x14ac:dyDescent="0.25">
      <c r="B183" s="5"/>
      <c r="C183" s="10" t="s">
        <v>213</v>
      </c>
      <c r="D183" s="7" t="s">
        <v>362</v>
      </c>
      <c r="E183" s="11">
        <f t="shared" si="233"/>
        <v>6113</v>
      </c>
      <c r="F183" s="9">
        <v>6113</v>
      </c>
      <c r="G183" s="9">
        <v>0</v>
      </c>
      <c r="H183" s="9">
        <v>0</v>
      </c>
      <c r="I183" s="11">
        <f t="shared" si="181"/>
        <v>5210</v>
      </c>
      <c r="J183" s="9">
        <v>5210</v>
      </c>
      <c r="K183" s="9">
        <v>0</v>
      </c>
      <c r="L183" s="9">
        <v>0</v>
      </c>
      <c r="M183" s="11">
        <f t="shared" si="182"/>
        <v>5210</v>
      </c>
      <c r="N183" s="9">
        <v>5210</v>
      </c>
      <c r="O183" s="9">
        <v>0</v>
      </c>
      <c r="P183" s="9">
        <v>0</v>
      </c>
      <c r="Q183" s="11">
        <f t="shared" si="183"/>
        <v>5310</v>
      </c>
      <c r="R183" s="9">
        <v>5310</v>
      </c>
      <c r="S183" s="9">
        <v>0</v>
      </c>
      <c r="T183" s="9">
        <v>0</v>
      </c>
    </row>
    <row r="184" spans="2:20" x14ac:dyDescent="0.25">
      <c r="B184" s="5"/>
      <c r="C184" s="10" t="s">
        <v>214</v>
      </c>
      <c r="D184" s="7" t="s">
        <v>216</v>
      </c>
      <c r="E184" s="11">
        <f t="shared" si="233"/>
        <v>413</v>
      </c>
      <c r="F184" s="9">
        <v>413</v>
      </c>
      <c r="G184" s="9">
        <v>0</v>
      </c>
      <c r="H184" s="9">
        <v>0</v>
      </c>
      <c r="I184" s="11">
        <f t="shared" si="181"/>
        <v>415</v>
      </c>
      <c r="J184" s="9">
        <v>415</v>
      </c>
      <c r="K184" s="9">
        <v>0</v>
      </c>
      <c r="L184" s="9">
        <v>0</v>
      </c>
      <c r="M184" s="11">
        <f t="shared" si="182"/>
        <v>415</v>
      </c>
      <c r="N184" s="9">
        <v>415</v>
      </c>
      <c r="O184" s="9">
        <v>0</v>
      </c>
      <c r="P184" s="9">
        <v>0</v>
      </c>
      <c r="Q184" s="11">
        <f t="shared" si="183"/>
        <v>415</v>
      </c>
      <c r="R184" s="9">
        <v>415</v>
      </c>
      <c r="S184" s="9">
        <v>0</v>
      </c>
      <c r="T184" s="9">
        <v>0</v>
      </c>
    </row>
    <row r="185" spans="2:20" ht="45" x14ac:dyDescent="0.25">
      <c r="B185" s="5"/>
      <c r="C185" s="10" t="s">
        <v>215</v>
      </c>
      <c r="D185" s="7" t="s">
        <v>218</v>
      </c>
      <c r="E185" s="11">
        <f t="shared" si="233"/>
        <v>379</v>
      </c>
      <c r="F185" s="9">
        <v>379</v>
      </c>
      <c r="G185" s="9">
        <v>0</v>
      </c>
      <c r="H185" s="9">
        <v>0</v>
      </c>
      <c r="I185" s="11">
        <f t="shared" si="181"/>
        <v>380</v>
      </c>
      <c r="J185" s="9">
        <v>380</v>
      </c>
      <c r="K185" s="9">
        <v>0</v>
      </c>
      <c r="L185" s="9">
        <v>0</v>
      </c>
      <c r="M185" s="11">
        <f t="shared" si="182"/>
        <v>380</v>
      </c>
      <c r="N185" s="9">
        <v>380</v>
      </c>
      <c r="O185" s="9">
        <v>0</v>
      </c>
      <c r="P185" s="9">
        <v>0</v>
      </c>
      <c r="Q185" s="11">
        <f t="shared" si="183"/>
        <v>380</v>
      </c>
      <c r="R185" s="9">
        <v>380</v>
      </c>
      <c r="S185" s="9">
        <v>0</v>
      </c>
      <c r="T185" s="9">
        <v>0</v>
      </c>
    </row>
    <row r="186" spans="2:20" ht="30" x14ac:dyDescent="0.25">
      <c r="B186" s="5"/>
      <c r="C186" s="10" t="s">
        <v>217</v>
      </c>
      <c r="D186" s="7" t="s">
        <v>220</v>
      </c>
      <c r="E186" s="11">
        <f t="shared" si="233"/>
        <v>800</v>
      </c>
      <c r="F186" s="9">
        <v>800</v>
      </c>
      <c r="G186" s="9">
        <v>0</v>
      </c>
      <c r="H186" s="9">
        <v>0</v>
      </c>
      <c r="I186" s="11">
        <f t="shared" si="181"/>
        <v>800</v>
      </c>
      <c r="J186" s="9">
        <v>800</v>
      </c>
      <c r="K186" s="9">
        <v>0</v>
      </c>
      <c r="L186" s="9">
        <v>0</v>
      </c>
      <c r="M186" s="11">
        <f t="shared" si="182"/>
        <v>800</v>
      </c>
      <c r="N186" s="9">
        <v>800</v>
      </c>
      <c r="O186" s="9">
        <v>0</v>
      </c>
      <c r="P186" s="9">
        <v>0</v>
      </c>
      <c r="Q186" s="11">
        <f t="shared" si="183"/>
        <v>800</v>
      </c>
      <c r="R186" s="9">
        <v>800</v>
      </c>
      <c r="S186" s="9">
        <v>0</v>
      </c>
      <c r="T186" s="9">
        <v>0</v>
      </c>
    </row>
    <row r="187" spans="2:20" x14ac:dyDescent="0.25">
      <c r="B187" s="5"/>
      <c r="C187" s="10" t="s">
        <v>219</v>
      </c>
      <c r="D187" s="7" t="s">
        <v>222</v>
      </c>
      <c r="E187" s="11">
        <f t="shared" si="233"/>
        <v>95</v>
      </c>
      <c r="F187" s="9">
        <v>95</v>
      </c>
      <c r="G187" s="9">
        <v>0</v>
      </c>
      <c r="H187" s="9">
        <v>0</v>
      </c>
      <c r="I187" s="11">
        <f t="shared" si="181"/>
        <v>95</v>
      </c>
      <c r="J187" s="9">
        <v>95</v>
      </c>
      <c r="K187" s="9">
        <v>0</v>
      </c>
      <c r="L187" s="9">
        <v>0</v>
      </c>
      <c r="M187" s="11">
        <f t="shared" si="182"/>
        <v>95</v>
      </c>
      <c r="N187" s="9">
        <v>95</v>
      </c>
      <c r="O187" s="9">
        <v>0</v>
      </c>
      <c r="P187" s="9">
        <v>0</v>
      </c>
      <c r="Q187" s="11">
        <f t="shared" si="183"/>
        <v>95</v>
      </c>
      <c r="R187" s="9">
        <v>95</v>
      </c>
      <c r="S187" s="9">
        <v>0</v>
      </c>
      <c r="T187" s="9">
        <v>0</v>
      </c>
    </row>
    <row r="188" spans="2:20" ht="132" customHeight="1" x14ac:dyDescent="0.25">
      <c r="B188" s="5"/>
      <c r="C188" s="10" t="s">
        <v>221</v>
      </c>
      <c r="D188" s="7" t="s">
        <v>363</v>
      </c>
      <c r="E188" s="11">
        <f t="shared" si="233"/>
        <v>200</v>
      </c>
      <c r="F188" s="9">
        <v>200</v>
      </c>
      <c r="G188" s="9">
        <v>0</v>
      </c>
      <c r="H188" s="9">
        <v>0</v>
      </c>
      <c r="I188" s="11">
        <f t="shared" si="181"/>
        <v>200</v>
      </c>
      <c r="J188" s="9">
        <v>200</v>
      </c>
      <c r="K188" s="9">
        <v>0</v>
      </c>
      <c r="L188" s="9">
        <v>0</v>
      </c>
      <c r="M188" s="11">
        <f t="shared" si="182"/>
        <v>200</v>
      </c>
      <c r="N188" s="9">
        <v>200</v>
      </c>
      <c r="O188" s="9">
        <v>0</v>
      </c>
      <c r="P188" s="9">
        <v>0</v>
      </c>
      <c r="Q188" s="11">
        <f t="shared" si="183"/>
        <v>300</v>
      </c>
      <c r="R188" s="9">
        <v>300</v>
      </c>
      <c r="S188" s="9">
        <v>0</v>
      </c>
      <c r="T188" s="9">
        <v>0</v>
      </c>
    </row>
    <row r="189" spans="2:20" ht="31.5" x14ac:dyDescent="0.25">
      <c r="B189" s="45" t="s">
        <v>112</v>
      </c>
      <c r="C189" s="46"/>
      <c r="D189" s="47" t="s">
        <v>113</v>
      </c>
      <c r="E189" s="48">
        <f t="shared" si="233"/>
        <v>9200</v>
      </c>
      <c r="F189" s="49">
        <f>SUM(F193:F199)</f>
        <v>9200</v>
      </c>
      <c r="G189" s="49">
        <f t="shared" ref="G189:H189" si="258">SUM(G193:G199)</f>
        <v>0</v>
      </c>
      <c r="H189" s="49">
        <f t="shared" si="258"/>
        <v>0</v>
      </c>
      <c r="I189" s="48">
        <f t="shared" si="181"/>
        <v>9200</v>
      </c>
      <c r="J189" s="49">
        <f>SUM(J193:J199)</f>
        <v>9200</v>
      </c>
      <c r="K189" s="49">
        <f>SUM(K193:K198)</f>
        <v>0</v>
      </c>
      <c r="L189" s="49">
        <f>SUM(L193:L198)</f>
        <v>0</v>
      </c>
      <c r="M189" s="48">
        <f t="shared" si="182"/>
        <v>9200</v>
      </c>
      <c r="N189" s="49">
        <f>SUM(N193:N199)</f>
        <v>9200</v>
      </c>
      <c r="O189" s="49">
        <f>SUM(O193:O198)</f>
        <v>0</v>
      </c>
      <c r="P189" s="49">
        <f>SUM(P193:P198)</f>
        <v>0</v>
      </c>
      <c r="Q189" s="48">
        <f t="shared" si="183"/>
        <v>9300</v>
      </c>
      <c r="R189" s="49">
        <f>SUM(R193:R199)</f>
        <v>9300</v>
      </c>
      <c r="S189" s="49">
        <f>SUM(S193:S198)</f>
        <v>0</v>
      </c>
      <c r="T189" s="49">
        <f>SUM(T193:T198)</f>
        <v>0</v>
      </c>
    </row>
    <row r="190" spans="2:20" ht="18" x14ac:dyDescent="0.25">
      <c r="B190" s="27"/>
      <c r="C190" s="28"/>
      <c r="D190" s="29" t="s">
        <v>156</v>
      </c>
      <c r="E190" s="30">
        <f t="shared" si="233"/>
        <v>0</v>
      </c>
      <c r="F190" s="30">
        <f t="shared" ref="F190" si="259">SUM(F191:F192)</f>
        <v>0</v>
      </c>
      <c r="G190" s="30">
        <f t="shared" ref="G190" si="260">SUM(G191:G192)</f>
        <v>0</v>
      </c>
      <c r="H190" s="30">
        <f t="shared" ref="H190" si="261">SUM(H191:H192)</f>
        <v>0</v>
      </c>
      <c r="I190" s="30">
        <f t="shared" si="181"/>
        <v>0</v>
      </c>
      <c r="J190" s="30">
        <f t="shared" ref="J190" si="262">SUM(J191:J192)</f>
        <v>0</v>
      </c>
      <c r="K190" s="30">
        <f t="shared" ref="K190" si="263">SUM(K191:K192)</f>
        <v>0</v>
      </c>
      <c r="L190" s="30">
        <f t="shared" ref="L190" si="264">SUM(L191:L192)</f>
        <v>0</v>
      </c>
      <c r="M190" s="30">
        <f t="shared" si="182"/>
        <v>0</v>
      </c>
      <c r="N190" s="30">
        <f t="shared" ref="N190" si="265">SUM(N191:N192)</f>
        <v>0</v>
      </c>
      <c r="O190" s="30">
        <f t="shared" ref="O190" si="266">SUM(O191:O192)</f>
        <v>0</v>
      </c>
      <c r="P190" s="30">
        <f t="shared" ref="P190" si="267">SUM(P191:P192)</f>
        <v>0</v>
      </c>
      <c r="Q190" s="30">
        <f t="shared" si="183"/>
        <v>0</v>
      </c>
      <c r="R190" s="30">
        <f t="shared" ref="R190" si="268">SUM(R191:R192)</f>
        <v>0</v>
      </c>
      <c r="S190" s="30">
        <f t="shared" ref="S190" si="269">SUM(S191:S192)</f>
        <v>0</v>
      </c>
      <c r="T190" s="30">
        <f t="shared" ref="T190" si="270">SUM(T191:T192)</f>
        <v>0</v>
      </c>
    </row>
    <row r="191" spans="2:20" ht="18" x14ac:dyDescent="0.25">
      <c r="B191" s="27"/>
      <c r="C191" s="28"/>
      <c r="D191" s="59" t="s">
        <v>343</v>
      </c>
      <c r="E191" s="8">
        <f t="shared" si="233"/>
        <v>0</v>
      </c>
      <c r="F191" s="8">
        <v>0</v>
      </c>
      <c r="G191" s="8">
        <v>0</v>
      </c>
      <c r="H191" s="8">
        <v>0</v>
      </c>
      <c r="I191" s="8">
        <f t="shared" si="181"/>
        <v>0</v>
      </c>
      <c r="J191" s="8">
        <v>0</v>
      </c>
      <c r="K191" s="8">
        <v>0</v>
      </c>
      <c r="L191" s="8">
        <v>0</v>
      </c>
      <c r="M191" s="8">
        <f t="shared" si="182"/>
        <v>0</v>
      </c>
      <c r="N191" s="8">
        <v>0</v>
      </c>
      <c r="O191" s="8">
        <v>0</v>
      </c>
      <c r="P191" s="8">
        <v>0</v>
      </c>
      <c r="Q191" s="8">
        <f t="shared" si="183"/>
        <v>0</v>
      </c>
      <c r="R191" s="8">
        <v>0</v>
      </c>
      <c r="S191" s="8">
        <v>0</v>
      </c>
      <c r="T191" s="8">
        <v>0</v>
      </c>
    </row>
    <row r="192" spans="2:20" ht="18" x14ac:dyDescent="0.25">
      <c r="B192" s="27"/>
      <c r="C192" s="28"/>
      <c r="D192" s="59" t="s">
        <v>160</v>
      </c>
      <c r="E192" s="30">
        <f t="shared" si="233"/>
        <v>0</v>
      </c>
      <c r="F192" s="8">
        <v>0</v>
      </c>
      <c r="G192" s="8">
        <v>0</v>
      </c>
      <c r="H192" s="8">
        <v>0</v>
      </c>
      <c r="I192" s="30">
        <f t="shared" si="181"/>
        <v>0</v>
      </c>
      <c r="J192" s="8">
        <v>0</v>
      </c>
      <c r="K192" s="8">
        <v>0</v>
      </c>
      <c r="L192" s="8">
        <v>0</v>
      </c>
      <c r="M192" s="30">
        <f t="shared" si="182"/>
        <v>0</v>
      </c>
      <c r="N192" s="8">
        <v>0</v>
      </c>
      <c r="O192" s="8">
        <v>0</v>
      </c>
      <c r="P192" s="8">
        <v>0</v>
      </c>
      <c r="Q192" s="30">
        <f t="shared" si="183"/>
        <v>0</v>
      </c>
      <c r="R192" s="8">
        <v>0</v>
      </c>
      <c r="S192" s="8">
        <v>0</v>
      </c>
      <c r="T192" s="8">
        <v>0</v>
      </c>
    </row>
    <row r="193" spans="2:20" ht="45" x14ac:dyDescent="0.25">
      <c r="B193" s="5"/>
      <c r="C193" s="10" t="s">
        <v>223</v>
      </c>
      <c r="D193" s="7" t="s">
        <v>224</v>
      </c>
      <c r="E193" s="11">
        <f t="shared" si="233"/>
        <v>1400</v>
      </c>
      <c r="F193" s="9">
        <v>1400</v>
      </c>
      <c r="G193" s="9">
        <v>0</v>
      </c>
      <c r="H193" s="9">
        <v>0</v>
      </c>
      <c r="I193" s="11">
        <f t="shared" si="181"/>
        <v>1400</v>
      </c>
      <c r="J193" s="9">
        <v>1400</v>
      </c>
      <c r="K193" s="9">
        <v>0</v>
      </c>
      <c r="L193" s="9">
        <v>0</v>
      </c>
      <c r="M193" s="11">
        <f t="shared" si="182"/>
        <v>1400</v>
      </c>
      <c r="N193" s="9">
        <v>1400</v>
      </c>
      <c r="O193" s="9">
        <v>0</v>
      </c>
      <c r="P193" s="9">
        <v>0</v>
      </c>
      <c r="Q193" s="11">
        <f t="shared" si="183"/>
        <v>1500</v>
      </c>
      <c r="R193" s="9">
        <v>1500</v>
      </c>
      <c r="S193" s="9">
        <v>0</v>
      </c>
      <c r="T193" s="9">
        <v>0</v>
      </c>
    </row>
    <row r="194" spans="2:20" ht="60" x14ac:dyDescent="0.25">
      <c r="B194" s="5"/>
      <c r="C194" s="10" t="s">
        <v>225</v>
      </c>
      <c r="D194" s="7" t="s">
        <v>364</v>
      </c>
      <c r="E194" s="11">
        <f t="shared" si="233"/>
        <v>6274</v>
      </c>
      <c r="F194" s="9">
        <v>6274</v>
      </c>
      <c r="G194" s="9">
        <v>0</v>
      </c>
      <c r="H194" s="9">
        <v>0</v>
      </c>
      <c r="I194" s="11">
        <f t="shared" si="181"/>
        <v>6274</v>
      </c>
      <c r="J194" s="9">
        <v>6274</v>
      </c>
      <c r="K194" s="9">
        <v>0</v>
      </c>
      <c r="L194" s="9">
        <v>0</v>
      </c>
      <c r="M194" s="11">
        <f t="shared" si="182"/>
        <v>6274</v>
      </c>
      <c r="N194" s="9">
        <v>6274</v>
      </c>
      <c r="O194" s="9">
        <v>0</v>
      </c>
      <c r="P194" s="9">
        <v>0</v>
      </c>
      <c r="Q194" s="11">
        <f t="shared" si="183"/>
        <v>6274</v>
      </c>
      <c r="R194" s="9">
        <v>6274</v>
      </c>
      <c r="S194" s="9">
        <v>0</v>
      </c>
      <c r="T194" s="9">
        <v>0</v>
      </c>
    </row>
    <row r="195" spans="2:20" x14ac:dyDescent="0.25">
      <c r="B195" s="5"/>
      <c r="C195" s="10" t="s">
        <v>226</v>
      </c>
      <c r="D195" s="7" t="s">
        <v>227</v>
      </c>
      <c r="E195" s="11">
        <f t="shared" si="233"/>
        <v>770</v>
      </c>
      <c r="F195" s="9">
        <v>770</v>
      </c>
      <c r="G195" s="9">
        <v>0</v>
      </c>
      <c r="H195" s="9">
        <v>0</v>
      </c>
      <c r="I195" s="11">
        <f t="shared" si="181"/>
        <v>770</v>
      </c>
      <c r="J195" s="9">
        <v>770</v>
      </c>
      <c r="K195" s="9">
        <v>0</v>
      </c>
      <c r="L195" s="9">
        <v>0</v>
      </c>
      <c r="M195" s="11">
        <f t="shared" si="182"/>
        <v>770</v>
      </c>
      <c r="N195" s="9">
        <v>770</v>
      </c>
      <c r="O195" s="9">
        <v>0</v>
      </c>
      <c r="P195" s="9">
        <v>0</v>
      </c>
      <c r="Q195" s="11">
        <f t="shared" si="183"/>
        <v>770</v>
      </c>
      <c r="R195" s="9">
        <v>770</v>
      </c>
      <c r="S195" s="9">
        <v>0</v>
      </c>
      <c r="T195" s="9">
        <v>0</v>
      </c>
    </row>
    <row r="196" spans="2:20" ht="30" x14ac:dyDescent="0.25">
      <c r="B196" s="5"/>
      <c r="C196" s="10" t="s">
        <v>228</v>
      </c>
      <c r="D196" s="7" t="s">
        <v>229</v>
      </c>
      <c r="E196" s="11">
        <f t="shared" si="233"/>
        <v>36</v>
      </c>
      <c r="F196" s="9">
        <v>36</v>
      </c>
      <c r="G196" s="9">
        <v>0</v>
      </c>
      <c r="H196" s="9">
        <v>0</v>
      </c>
      <c r="I196" s="11">
        <f t="shared" ref="I196:I260" si="271">SUM(J196:L196)</f>
        <v>36</v>
      </c>
      <c r="J196" s="9">
        <v>36</v>
      </c>
      <c r="K196" s="9">
        <v>0</v>
      </c>
      <c r="L196" s="9">
        <v>0</v>
      </c>
      <c r="M196" s="11">
        <f t="shared" ref="M196:M260" si="272">SUM(N196:P196)</f>
        <v>36</v>
      </c>
      <c r="N196" s="9">
        <v>36</v>
      </c>
      <c r="O196" s="9">
        <v>0</v>
      </c>
      <c r="P196" s="9">
        <v>0</v>
      </c>
      <c r="Q196" s="11">
        <f t="shared" ref="Q196:Q260" si="273">SUM(R196:T196)</f>
        <v>36</v>
      </c>
      <c r="R196" s="9">
        <v>36</v>
      </c>
      <c r="S196" s="9">
        <v>0</v>
      </c>
      <c r="T196" s="9">
        <v>0</v>
      </c>
    </row>
    <row r="197" spans="2:20" x14ac:dyDescent="0.25">
      <c r="B197" s="5"/>
      <c r="C197" s="10" t="s">
        <v>230</v>
      </c>
      <c r="D197" s="7" t="s">
        <v>231</v>
      </c>
      <c r="E197" s="11">
        <f t="shared" si="233"/>
        <v>120</v>
      </c>
      <c r="F197" s="9">
        <v>120</v>
      </c>
      <c r="G197" s="9">
        <v>0</v>
      </c>
      <c r="H197" s="9">
        <v>0</v>
      </c>
      <c r="I197" s="11">
        <f t="shared" si="271"/>
        <v>120</v>
      </c>
      <c r="J197" s="9">
        <v>120</v>
      </c>
      <c r="K197" s="9">
        <v>0</v>
      </c>
      <c r="L197" s="9">
        <v>0</v>
      </c>
      <c r="M197" s="11">
        <f t="shared" si="272"/>
        <v>120</v>
      </c>
      <c r="N197" s="9">
        <v>120</v>
      </c>
      <c r="O197" s="9">
        <v>0</v>
      </c>
      <c r="P197" s="9">
        <v>0</v>
      </c>
      <c r="Q197" s="11">
        <f t="shared" si="273"/>
        <v>120</v>
      </c>
      <c r="R197" s="9">
        <v>120</v>
      </c>
      <c r="S197" s="9">
        <v>0</v>
      </c>
      <c r="T197" s="9">
        <v>0</v>
      </c>
    </row>
    <row r="198" spans="2:20" ht="30" x14ac:dyDescent="0.25">
      <c r="B198" s="5"/>
      <c r="C198" s="10" t="s">
        <v>232</v>
      </c>
      <c r="D198" s="7" t="s">
        <v>233</v>
      </c>
      <c r="E198" s="11">
        <f t="shared" si="233"/>
        <v>300</v>
      </c>
      <c r="F198" s="9">
        <v>300</v>
      </c>
      <c r="G198" s="9">
        <v>0</v>
      </c>
      <c r="H198" s="9">
        <v>0</v>
      </c>
      <c r="I198" s="11">
        <f t="shared" si="271"/>
        <v>300</v>
      </c>
      <c r="J198" s="9">
        <v>300</v>
      </c>
      <c r="K198" s="9">
        <v>0</v>
      </c>
      <c r="L198" s="9">
        <v>0</v>
      </c>
      <c r="M198" s="11">
        <f t="shared" si="272"/>
        <v>300</v>
      </c>
      <c r="N198" s="9">
        <v>300</v>
      </c>
      <c r="O198" s="9">
        <v>0</v>
      </c>
      <c r="P198" s="9">
        <v>0</v>
      </c>
      <c r="Q198" s="11">
        <f t="shared" si="273"/>
        <v>300</v>
      </c>
      <c r="R198" s="9">
        <v>300</v>
      </c>
      <c r="S198" s="9">
        <v>0</v>
      </c>
      <c r="T198" s="9">
        <v>0</v>
      </c>
    </row>
    <row r="199" spans="2:20" ht="45" x14ac:dyDescent="0.25">
      <c r="B199" s="5"/>
      <c r="C199" s="10" t="s">
        <v>365</v>
      </c>
      <c r="D199" s="7" t="s">
        <v>366</v>
      </c>
      <c r="E199" s="11">
        <f t="shared" si="233"/>
        <v>300</v>
      </c>
      <c r="F199" s="9">
        <v>300</v>
      </c>
      <c r="G199" s="9">
        <v>0</v>
      </c>
      <c r="H199" s="9">
        <v>0</v>
      </c>
      <c r="I199" s="11">
        <f t="shared" si="271"/>
        <v>300</v>
      </c>
      <c r="J199" s="9">
        <v>300</v>
      </c>
      <c r="K199" s="9">
        <v>0</v>
      </c>
      <c r="L199" s="9">
        <v>0</v>
      </c>
      <c r="M199" s="11">
        <f t="shared" si="272"/>
        <v>300</v>
      </c>
      <c r="N199" s="9">
        <v>300</v>
      </c>
      <c r="O199" s="9">
        <v>0</v>
      </c>
      <c r="P199" s="9">
        <v>0</v>
      </c>
      <c r="Q199" s="11">
        <f t="shared" si="273"/>
        <v>300</v>
      </c>
      <c r="R199" s="9">
        <v>300</v>
      </c>
      <c r="S199" s="9">
        <v>0</v>
      </c>
      <c r="T199" s="9">
        <v>0</v>
      </c>
    </row>
    <row r="200" spans="2:20" ht="31.5" x14ac:dyDescent="0.25">
      <c r="B200" s="45" t="s">
        <v>115</v>
      </c>
      <c r="C200" s="46"/>
      <c r="D200" s="47" t="s">
        <v>114</v>
      </c>
      <c r="E200" s="48">
        <f t="shared" si="233"/>
        <v>1100</v>
      </c>
      <c r="F200" s="49">
        <f>SUM(F204:F210)</f>
        <v>1100</v>
      </c>
      <c r="G200" s="49">
        <f t="shared" ref="G200:T200" si="274">SUM(G204:G210)</f>
        <v>0</v>
      </c>
      <c r="H200" s="49">
        <f t="shared" si="274"/>
        <v>0</v>
      </c>
      <c r="I200" s="48">
        <f t="shared" si="271"/>
        <v>1100</v>
      </c>
      <c r="J200" s="49">
        <f t="shared" si="274"/>
        <v>1100</v>
      </c>
      <c r="K200" s="49">
        <f t="shared" si="274"/>
        <v>0</v>
      </c>
      <c r="L200" s="49">
        <f t="shared" si="274"/>
        <v>0</v>
      </c>
      <c r="M200" s="48">
        <f t="shared" si="272"/>
        <v>1100</v>
      </c>
      <c r="N200" s="49">
        <f t="shared" si="274"/>
        <v>1100</v>
      </c>
      <c r="O200" s="49">
        <f t="shared" si="274"/>
        <v>0</v>
      </c>
      <c r="P200" s="49">
        <f t="shared" si="274"/>
        <v>0</v>
      </c>
      <c r="Q200" s="48">
        <f t="shared" si="273"/>
        <v>1100</v>
      </c>
      <c r="R200" s="49">
        <f t="shared" si="274"/>
        <v>1100</v>
      </c>
      <c r="S200" s="49">
        <f t="shared" si="274"/>
        <v>0</v>
      </c>
      <c r="T200" s="49">
        <f t="shared" si="274"/>
        <v>0</v>
      </c>
    </row>
    <row r="201" spans="2:20" ht="18" x14ac:dyDescent="0.25">
      <c r="B201" s="27"/>
      <c r="C201" s="28"/>
      <c r="D201" s="29" t="s">
        <v>156</v>
      </c>
      <c r="E201" s="30">
        <f t="shared" si="233"/>
        <v>0</v>
      </c>
      <c r="F201" s="30">
        <f t="shared" ref="F201" si="275">SUM(F202:F203)</f>
        <v>0</v>
      </c>
      <c r="G201" s="30">
        <f t="shared" ref="G201" si="276">SUM(G202:G203)</f>
        <v>0</v>
      </c>
      <c r="H201" s="30">
        <f t="shared" ref="H201" si="277">SUM(H202:H203)</f>
        <v>0</v>
      </c>
      <c r="I201" s="30">
        <f t="shared" si="271"/>
        <v>0</v>
      </c>
      <c r="J201" s="30">
        <f t="shared" ref="J201" si="278">SUM(J202:J203)</f>
        <v>0</v>
      </c>
      <c r="K201" s="30">
        <f t="shared" ref="K201" si="279">SUM(K202:K203)</f>
        <v>0</v>
      </c>
      <c r="L201" s="30">
        <f t="shared" ref="L201" si="280">SUM(L202:L203)</f>
        <v>0</v>
      </c>
      <c r="M201" s="30">
        <f t="shared" si="272"/>
        <v>0</v>
      </c>
      <c r="N201" s="30">
        <f t="shared" ref="N201" si="281">SUM(N202:N203)</f>
        <v>0</v>
      </c>
      <c r="O201" s="30">
        <f t="shared" ref="O201" si="282">SUM(O202:O203)</f>
        <v>0</v>
      </c>
      <c r="P201" s="30">
        <f t="shared" ref="P201" si="283">SUM(P202:P203)</f>
        <v>0</v>
      </c>
      <c r="Q201" s="30">
        <f t="shared" si="273"/>
        <v>0</v>
      </c>
      <c r="R201" s="30">
        <f t="shared" ref="R201" si="284">SUM(R202:R203)</f>
        <v>0</v>
      </c>
      <c r="S201" s="30">
        <f t="shared" ref="S201" si="285">SUM(S202:S203)</f>
        <v>0</v>
      </c>
      <c r="T201" s="30">
        <f t="shared" ref="T201" si="286">SUM(T202:T203)</f>
        <v>0</v>
      </c>
    </row>
    <row r="202" spans="2:20" ht="18" x14ac:dyDescent="0.25">
      <c r="B202" s="27"/>
      <c r="C202" s="28"/>
      <c r="D202" s="59" t="s">
        <v>343</v>
      </c>
      <c r="E202" s="8">
        <f t="shared" si="233"/>
        <v>0</v>
      </c>
      <c r="F202" s="8">
        <v>0</v>
      </c>
      <c r="G202" s="8">
        <v>0</v>
      </c>
      <c r="H202" s="8">
        <v>0</v>
      </c>
      <c r="I202" s="8">
        <f t="shared" si="271"/>
        <v>0</v>
      </c>
      <c r="J202" s="8">
        <v>0</v>
      </c>
      <c r="K202" s="8">
        <v>0</v>
      </c>
      <c r="L202" s="8">
        <v>0</v>
      </c>
      <c r="M202" s="8">
        <f t="shared" si="272"/>
        <v>0</v>
      </c>
      <c r="N202" s="8">
        <v>0</v>
      </c>
      <c r="O202" s="8">
        <v>0</v>
      </c>
      <c r="P202" s="8">
        <v>0</v>
      </c>
      <c r="Q202" s="8">
        <f t="shared" si="273"/>
        <v>0</v>
      </c>
      <c r="R202" s="8">
        <v>0</v>
      </c>
      <c r="S202" s="8">
        <v>0</v>
      </c>
      <c r="T202" s="8">
        <v>0</v>
      </c>
    </row>
    <row r="203" spans="2:20" ht="18" x14ac:dyDescent="0.25">
      <c r="B203" s="27"/>
      <c r="C203" s="28"/>
      <c r="D203" s="59" t="s">
        <v>160</v>
      </c>
      <c r="E203" s="30">
        <f t="shared" si="233"/>
        <v>0</v>
      </c>
      <c r="F203" s="8">
        <v>0</v>
      </c>
      <c r="G203" s="8">
        <v>0</v>
      </c>
      <c r="H203" s="8">
        <v>0</v>
      </c>
      <c r="I203" s="30">
        <f t="shared" si="271"/>
        <v>0</v>
      </c>
      <c r="J203" s="8">
        <v>0</v>
      </c>
      <c r="K203" s="8">
        <v>0</v>
      </c>
      <c r="L203" s="8">
        <v>0</v>
      </c>
      <c r="M203" s="30">
        <f t="shared" si="272"/>
        <v>0</v>
      </c>
      <c r="N203" s="8">
        <v>0</v>
      </c>
      <c r="O203" s="8">
        <v>0</v>
      </c>
      <c r="P203" s="8">
        <v>0</v>
      </c>
      <c r="Q203" s="30">
        <f t="shared" si="273"/>
        <v>0</v>
      </c>
      <c r="R203" s="8">
        <v>0</v>
      </c>
      <c r="S203" s="8">
        <v>0</v>
      </c>
      <c r="T203" s="8">
        <v>0</v>
      </c>
    </row>
    <row r="204" spans="2:20" x14ac:dyDescent="0.25">
      <c r="B204" s="5"/>
      <c r="C204" s="10" t="s">
        <v>234</v>
      </c>
      <c r="D204" s="7" t="s">
        <v>235</v>
      </c>
      <c r="E204" s="11">
        <f t="shared" si="233"/>
        <v>680</v>
      </c>
      <c r="F204" s="9">
        <v>680</v>
      </c>
      <c r="G204" s="9">
        <v>0</v>
      </c>
      <c r="H204" s="9">
        <v>0</v>
      </c>
      <c r="I204" s="11">
        <f t="shared" si="271"/>
        <v>680</v>
      </c>
      <c r="J204" s="9">
        <v>680</v>
      </c>
      <c r="K204" s="9">
        <v>0</v>
      </c>
      <c r="L204" s="9">
        <v>0</v>
      </c>
      <c r="M204" s="11">
        <f t="shared" si="272"/>
        <v>680</v>
      </c>
      <c r="N204" s="9">
        <v>680</v>
      </c>
      <c r="O204" s="9">
        <v>0</v>
      </c>
      <c r="P204" s="9">
        <v>0</v>
      </c>
      <c r="Q204" s="11">
        <f t="shared" si="273"/>
        <v>680</v>
      </c>
      <c r="R204" s="9">
        <v>680</v>
      </c>
      <c r="S204" s="9">
        <v>0</v>
      </c>
      <c r="T204" s="9">
        <v>0</v>
      </c>
    </row>
    <row r="205" spans="2:20" x14ac:dyDescent="0.25">
      <c r="B205" s="5"/>
      <c r="C205" s="10" t="s">
        <v>236</v>
      </c>
      <c r="D205" s="7" t="s">
        <v>336</v>
      </c>
      <c r="E205" s="11">
        <f t="shared" si="233"/>
        <v>46</v>
      </c>
      <c r="F205" s="9">
        <v>46</v>
      </c>
      <c r="G205" s="9">
        <v>0</v>
      </c>
      <c r="H205" s="9">
        <v>0</v>
      </c>
      <c r="I205" s="11">
        <f t="shared" si="271"/>
        <v>46</v>
      </c>
      <c r="J205" s="9">
        <v>46</v>
      </c>
      <c r="K205" s="9">
        <v>0</v>
      </c>
      <c r="L205" s="9">
        <v>0</v>
      </c>
      <c r="M205" s="11">
        <f t="shared" si="272"/>
        <v>46</v>
      </c>
      <c r="N205" s="9">
        <v>46</v>
      </c>
      <c r="O205" s="9">
        <v>0</v>
      </c>
      <c r="P205" s="9">
        <v>0</v>
      </c>
      <c r="Q205" s="11">
        <f t="shared" si="273"/>
        <v>46</v>
      </c>
      <c r="R205" s="9">
        <v>46</v>
      </c>
      <c r="S205" s="9">
        <v>0</v>
      </c>
      <c r="T205" s="9">
        <v>0</v>
      </c>
    </row>
    <row r="206" spans="2:20" x14ac:dyDescent="0.25">
      <c r="B206" s="5"/>
      <c r="C206" s="10" t="s">
        <v>237</v>
      </c>
      <c r="D206" s="7" t="s">
        <v>337</v>
      </c>
      <c r="E206" s="11">
        <f t="shared" si="233"/>
        <v>46</v>
      </c>
      <c r="F206" s="9">
        <v>46</v>
      </c>
      <c r="G206" s="9">
        <v>0</v>
      </c>
      <c r="H206" s="9">
        <v>0</v>
      </c>
      <c r="I206" s="11">
        <f t="shared" si="271"/>
        <v>46</v>
      </c>
      <c r="J206" s="9">
        <v>46</v>
      </c>
      <c r="K206" s="9">
        <v>0</v>
      </c>
      <c r="L206" s="9">
        <v>0</v>
      </c>
      <c r="M206" s="11">
        <f t="shared" si="272"/>
        <v>46</v>
      </c>
      <c r="N206" s="9">
        <v>46</v>
      </c>
      <c r="O206" s="9">
        <v>0</v>
      </c>
      <c r="P206" s="9">
        <v>0</v>
      </c>
      <c r="Q206" s="11">
        <f t="shared" si="273"/>
        <v>46</v>
      </c>
      <c r="R206" s="9">
        <v>46</v>
      </c>
      <c r="S206" s="9">
        <v>0</v>
      </c>
      <c r="T206" s="9">
        <v>0</v>
      </c>
    </row>
    <row r="207" spans="2:20" x14ac:dyDescent="0.25">
      <c r="B207" s="5"/>
      <c r="C207" s="10" t="s">
        <v>239</v>
      </c>
      <c r="D207" s="7" t="s">
        <v>238</v>
      </c>
      <c r="E207" s="11">
        <f t="shared" si="233"/>
        <v>30</v>
      </c>
      <c r="F207" s="9">
        <v>30</v>
      </c>
      <c r="G207" s="9">
        <v>0</v>
      </c>
      <c r="H207" s="9">
        <v>0</v>
      </c>
      <c r="I207" s="11">
        <f t="shared" si="271"/>
        <v>30</v>
      </c>
      <c r="J207" s="9">
        <v>30</v>
      </c>
      <c r="K207" s="9">
        <v>0</v>
      </c>
      <c r="L207" s="9">
        <v>0</v>
      </c>
      <c r="M207" s="11">
        <f t="shared" si="272"/>
        <v>30</v>
      </c>
      <c r="N207" s="9">
        <v>30</v>
      </c>
      <c r="O207" s="9">
        <v>0</v>
      </c>
      <c r="P207" s="9">
        <v>0</v>
      </c>
      <c r="Q207" s="11">
        <f t="shared" si="273"/>
        <v>30</v>
      </c>
      <c r="R207" s="9">
        <v>30</v>
      </c>
      <c r="S207" s="9">
        <v>0</v>
      </c>
      <c r="T207" s="9">
        <v>0</v>
      </c>
    </row>
    <row r="208" spans="2:20" x14ac:dyDescent="0.25">
      <c r="B208" s="5"/>
      <c r="C208" s="10" t="s">
        <v>241</v>
      </c>
      <c r="D208" s="7" t="s">
        <v>240</v>
      </c>
      <c r="E208" s="11">
        <f t="shared" si="233"/>
        <v>95</v>
      </c>
      <c r="F208" s="9">
        <v>95</v>
      </c>
      <c r="G208" s="9">
        <v>0</v>
      </c>
      <c r="H208" s="9">
        <v>0</v>
      </c>
      <c r="I208" s="11">
        <f t="shared" si="271"/>
        <v>95</v>
      </c>
      <c r="J208" s="9">
        <v>95</v>
      </c>
      <c r="K208" s="9">
        <v>0</v>
      </c>
      <c r="L208" s="9">
        <v>0</v>
      </c>
      <c r="M208" s="11">
        <f t="shared" si="272"/>
        <v>95</v>
      </c>
      <c r="N208" s="9">
        <v>95</v>
      </c>
      <c r="O208" s="9">
        <v>0</v>
      </c>
      <c r="P208" s="9">
        <v>0</v>
      </c>
      <c r="Q208" s="11">
        <f t="shared" si="273"/>
        <v>95</v>
      </c>
      <c r="R208" s="9">
        <v>95</v>
      </c>
      <c r="S208" s="9">
        <v>0</v>
      </c>
      <c r="T208" s="9">
        <v>0</v>
      </c>
    </row>
    <row r="209" spans="2:20" x14ac:dyDescent="0.25">
      <c r="B209" s="5"/>
      <c r="C209" s="10" t="s">
        <v>243</v>
      </c>
      <c r="D209" s="7" t="s">
        <v>242</v>
      </c>
      <c r="E209" s="11">
        <f t="shared" si="233"/>
        <v>145</v>
      </c>
      <c r="F209" s="9">
        <v>145</v>
      </c>
      <c r="G209" s="9">
        <v>0</v>
      </c>
      <c r="H209" s="9">
        <v>0</v>
      </c>
      <c r="I209" s="11">
        <f t="shared" si="271"/>
        <v>145</v>
      </c>
      <c r="J209" s="9">
        <v>145</v>
      </c>
      <c r="K209" s="9">
        <v>0</v>
      </c>
      <c r="L209" s="9">
        <v>0</v>
      </c>
      <c r="M209" s="11">
        <f t="shared" si="272"/>
        <v>145</v>
      </c>
      <c r="N209" s="9">
        <v>145</v>
      </c>
      <c r="O209" s="9">
        <v>0</v>
      </c>
      <c r="P209" s="9">
        <v>0</v>
      </c>
      <c r="Q209" s="11">
        <f t="shared" si="273"/>
        <v>145</v>
      </c>
      <c r="R209" s="9">
        <v>145</v>
      </c>
      <c r="S209" s="9">
        <v>0</v>
      </c>
      <c r="T209" s="9">
        <v>0</v>
      </c>
    </row>
    <row r="210" spans="2:20" ht="30" x14ac:dyDescent="0.25">
      <c r="B210" s="5"/>
      <c r="C210" s="10" t="s">
        <v>338</v>
      </c>
      <c r="D210" s="7" t="s">
        <v>244</v>
      </c>
      <c r="E210" s="11">
        <f t="shared" si="233"/>
        <v>58</v>
      </c>
      <c r="F210" s="9">
        <v>58</v>
      </c>
      <c r="G210" s="9">
        <v>0</v>
      </c>
      <c r="H210" s="9">
        <v>0</v>
      </c>
      <c r="I210" s="11">
        <f t="shared" si="271"/>
        <v>58</v>
      </c>
      <c r="J210" s="9">
        <v>58</v>
      </c>
      <c r="K210" s="9">
        <v>0</v>
      </c>
      <c r="L210" s="9">
        <v>0</v>
      </c>
      <c r="M210" s="11">
        <f t="shared" si="272"/>
        <v>58</v>
      </c>
      <c r="N210" s="9">
        <v>58</v>
      </c>
      <c r="O210" s="9">
        <v>0</v>
      </c>
      <c r="P210" s="9">
        <v>0</v>
      </c>
      <c r="Q210" s="11">
        <f t="shared" si="273"/>
        <v>58</v>
      </c>
      <c r="R210" s="9">
        <v>58</v>
      </c>
      <c r="S210" s="9">
        <v>0</v>
      </c>
      <c r="T210" s="9">
        <v>0</v>
      </c>
    </row>
    <row r="211" spans="2:20" ht="31.5" x14ac:dyDescent="0.25">
      <c r="B211" s="45" t="s">
        <v>116</v>
      </c>
      <c r="C211" s="46"/>
      <c r="D211" s="47" t="s">
        <v>117</v>
      </c>
      <c r="E211" s="48">
        <f t="shared" si="233"/>
        <v>16000</v>
      </c>
      <c r="F211" s="49">
        <f>SUM(F215:F218)</f>
        <v>16000</v>
      </c>
      <c r="G211" s="49">
        <f t="shared" ref="G211:H211" si="287">SUM(G215:G218)</f>
        <v>0</v>
      </c>
      <c r="H211" s="49">
        <f t="shared" si="287"/>
        <v>0</v>
      </c>
      <c r="I211" s="48">
        <f t="shared" si="271"/>
        <v>20370</v>
      </c>
      <c r="J211" s="49">
        <f>SUM(J215:J218)</f>
        <v>20370</v>
      </c>
      <c r="K211" s="49">
        <f t="shared" ref="K211" si="288">SUM(K215:K218)</f>
        <v>0</v>
      </c>
      <c r="L211" s="49">
        <f t="shared" ref="L211" si="289">SUM(L215:L218)</f>
        <v>0</v>
      </c>
      <c r="M211" s="48">
        <f t="shared" si="272"/>
        <v>20370</v>
      </c>
      <c r="N211" s="49">
        <f>SUM(N215:N218)</f>
        <v>20370</v>
      </c>
      <c r="O211" s="49">
        <f t="shared" ref="O211" si="290">SUM(O215:O218)</f>
        <v>0</v>
      </c>
      <c r="P211" s="49">
        <f t="shared" ref="P211" si="291">SUM(P215:P218)</f>
        <v>0</v>
      </c>
      <c r="Q211" s="48">
        <f t="shared" si="273"/>
        <v>20370</v>
      </c>
      <c r="R211" s="49">
        <f>SUM(R215:R218)</f>
        <v>20370</v>
      </c>
      <c r="S211" s="49">
        <f t="shared" ref="S211" si="292">SUM(S215:S218)</f>
        <v>0</v>
      </c>
      <c r="T211" s="49">
        <f t="shared" ref="T211" si="293">SUM(T215:T218)</f>
        <v>0</v>
      </c>
    </row>
    <row r="212" spans="2:20" ht="18" x14ac:dyDescent="0.25">
      <c r="B212" s="27"/>
      <c r="C212" s="28"/>
      <c r="D212" s="29" t="s">
        <v>156</v>
      </c>
      <c r="E212" s="30">
        <f t="shared" si="233"/>
        <v>46</v>
      </c>
      <c r="F212" s="30">
        <f t="shared" ref="F212" si="294">SUM(F213:F214)</f>
        <v>46</v>
      </c>
      <c r="G212" s="30">
        <f t="shared" ref="G212" si="295">SUM(G213:G214)</f>
        <v>0</v>
      </c>
      <c r="H212" s="30">
        <f t="shared" ref="H212" si="296">SUM(H213:H214)</f>
        <v>0</v>
      </c>
      <c r="I212" s="30">
        <f t="shared" si="271"/>
        <v>44</v>
      </c>
      <c r="J212" s="30">
        <f t="shared" ref="J212" si="297">SUM(J213:J214)</f>
        <v>44</v>
      </c>
      <c r="K212" s="30">
        <f t="shared" ref="K212" si="298">SUM(K213:K214)</f>
        <v>0</v>
      </c>
      <c r="L212" s="30">
        <f t="shared" ref="L212" si="299">SUM(L213:L214)</f>
        <v>0</v>
      </c>
      <c r="M212" s="30">
        <f t="shared" si="272"/>
        <v>44</v>
      </c>
      <c r="N212" s="30">
        <f t="shared" ref="N212" si="300">SUM(N213:N214)</f>
        <v>44</v>
      </c>
      <c r="O212" s="30">
        <f t="shared" ref="O212" si="301">SUM(O213:O214)</f>
        <v>0</v>
      </c>
      <c r="P212" s="30">
        <f t="shared" ref="P212" si="302">SUM(P213:P214)</f>
        <v>0</v>
      </c>
      <c r="Q212" s="30">
        <f t="shared" si="273"/>
        <v>44</v>
      </c>
      <c r="R212" s="30">
        <f t="shared" ref="R212" si="303">SUM(R213:R214)</f>
        <v>44</v>
      </c>
      <c r="S212" s="30">
        <f t="shared" ref="S212" si="304">SUM(S213:S214)</f>
        <v>0</v>
      </c>
      <c r="T212" s="30">
        <f t="shared" ref="T212" si="305">SUM(T213:T214)</f>
        <v>0</v>
      </c>
    </row>
    <row r="213" spans="2:20" ht="18" x14ac:dyDescent="0.25">
      <c r="B213" s="27"/>
      <c r="C213" s="28"/>
      <c r="D213" s="59" t="s">
        <v>343</v>
      </c>
      <c r="E213" s="8">
        <f t="shared" si="233"/>
        <v>0</v>
      </c>
      <c r="F213" s="8">
        <v>0</v>
      </c>
      <c r="G213" s="8">
        <v>0</v>
      </c>
      <c r="H213" s="8">
        <v>0</v>
      </c>
      <c r="I213" s="8">
        <f t="shared" si="271"/>
        <v>0</v>
      </c>
      <c r="J213" s="8">
        <v>0</v>
      </c>
      <c r="K213" s="8">
        <v>0</v>
      </c>
      <c r="L213" s="8">
        <v>0</v>
      </c>
      <c r="M213" s="8">
        <f t="shared" si="272"/>
        <v>0</v>
      </c>
      <c r="N213" s="8">
        <v>0</v>
      </c>
      <c r="O213" s="8">
        <v>0</v>
      </c>
      <c r="P213" s="8">
        <v>0</v>
      </c>
      <c r="Q213" s="8">
        <f t="shared" si="273"/>
        <v>0</v>
      </c>
      <c r="R213" s="8">
        <v>0</v>
      </c>
      <c r="S213" s="8">
        <v>0</v>
      </c>
      <c r="T213" s="8">
        <v>0</v>
      </c>
    </row>
    <row r="214" spans="2:20" ht="18" x14ac:dyDescent="0.25">
      <c r="B214" s="27"/>
      <c r="C214" s="28"/>
      <c r="D214" s="59" t="s">
        <v>160</v>
      </c>
      <c r="E214" s="30">
        <f t="shared" si="233"/>
        <v>46</v>
      </c>
      <c r="F214" s="8">
        <f>30+16</f>
        <v>46</v>
      </c>
      <c r="G214" s="8">
        <v>0</v>
      </c>
      <c r="H214" s="8">
        <v>0</v>
      </c>
      <c r="I214" s="30">
        <f t="shared" si="271"/>
        <v>44</v>
      </c>
      <c r="J214" s="8">
        <f>30+14</f>
        <v>44</v>
      </c>
      <c r="K214" s="8">
        <v>0</v>
      </c>
      <c r="L214" s="8">
        <v>0</v>
      </c>
      <c r="M214" s="30">
        <f t="shared" si="272"/>
        <v>44</v>
      </c>
      <c r="N214" s="8">
        <f>30+14</f>
        <v>44</v>
      </c>
      <c r="O214" s="8">
        <v>0</v>
      </c>
      <c r="P214" s="8">
        <v>0</v>
      </c>
      <c r="Q214" s="30">
        <f t="shared" si="273"/>
        <v>44</v>
      </c>
      <c r="R214" s="8">
        <f>30+14</f>
        <v>44</v>
      </c>
      <c r="S214" s="8">
        <v>0</v>
      </c>
      <c r="T214" s="8">
        <v>0</v>
      </c>
    </row>
    <row r="215" spans="2:20" x14ac:dyDescent="0.25">
      <c r="B215" s="5"/>
      <c r="C215" s="10" t="s">
        <v>245</v>
      </c>
      <c r="D215" s="7" t="s">
        <v>339</v>
      </c>
      <c r="E215" s="11">
        <f t="shared" si="233"/>
        <v>600</v>
      </c>
      <c r="F215" s="9">
        <v>600</v>
      </c>
      <c r="G215" s="9">
        <v>0</v>
      </c>
      <c r="H215" s="9">
        <v>0</v>
      </c>
      <c r="I215" s="11">
        <f t="shared" si="271"/>
        <v>1000</v>
      </c>
      <c r="J215" s="9">
        <v>1000</v>
      </c>
      <c r="K215" s="9">
        <v>0</v>
      </c>
      <c r="L215" s="9">
        <v>0</v>
      </c>
      <c r="M215" s="11">
        <f t="shared" si="272"/>
        <v>1000</v>
      </c>
      <c r="N215" s="9">
        <v>1000</v>
      </c>
      <c r="O215" s="9">
        <v>0</v>
      </c>
      <c r="P215" s="9">
        <v>0</v>
      </c>
      <c r="Q215" s="11">
        <f t="shared" si="273"/>
        <v>1000</v>
      </c>
      <c r="R215" s="9">
        <v>1000</v>
      </c>
      <c r="S215" s="9">
        <v>0</v>
      </c>
      <c r="T215" s="9">
        <v>0</v>
      </c>
    </row>
    <row r="216" spans="2:20" x14ac:dyDescent="0.25">
      <c r="B216" s="5"/>
      <c r="C216" s="10" t="s">
        <v>247</v>
      </c>
      <c r="D216" s="7" t="s">
        <v>246</v>
      </c>
      <c r="E216" s="11">
        <f t="shared" si="233"/>
        <v>13200</v>
      </c>
      <c r="F216" s="9">
        <v>13200</v>
      </c>
      <c r="G216" s="9">
        <v>0</v>
      </c>
      <c r="H216" s="9">
        <v>0</v>
      </c>
      <c r="I216" s="11">
        <f t="shared" si="271"/>
        <v>17170</v>
      </c>
      <c r="J216" s="9">
        <v>17170</v>
      </c>
      <c r="K216" s="9">
        <v>0</v>
      </c>
      <c r="L216" s="9">
        <v>0</v>
      </c>
      <c r="M216" s="11">
        <f t="shared" si="272"/>
        <v>17170</v>
      </c>
      <c r="N216" s="9">
        <v>17170</v>
      </c>
      <c r="O216" s="9">
        <v>0</v>
      </c>
      <c r="P216" s="9">
        <v>0</v>
      </c>
      <c r="Q216" s="11">
        <f t="shared" si="273"/>
        <v>17170</v>
      </c>
      <c r="R216" s="9">
        <v>17170</v>
      </c>
      <c r="S216" s="9">
        <v>0</v>
      </c>
      <c r="T216" s="9">
        <v>0</v>
      </c>
    </row>
    <row r="217" spans="2:20" ht="30" x14ac:dyDescent="0.25">
      <c r="B217" s="5"/>
      <c r="C217" s="10" t="s">
        <v>249</v>
      </c>
      <c r="D217" s="7" t="s">
        <v>248</v>
      </c>
      <c r="E217" s="11">
        <v>1000</v>
      </c>
      <c r="F217" s="9">
        <v>1000</v>
      </c>
      <c r="G217" s="9">
        <v>0</v>
      </c>
      <c r="H217" s="9">
        <v>0</v>
      </c>
      <c r="I217" s="11">
        <f t="shared" si="271"/>
        <v>1000</v>
      </c>
      <c r="J217" s="9">
        <v>1000</v>
      </c>
      <c r="K217" s="9">
        <v>0</v>
      </c>
      <c r="L217" s="9">
        <v>0</v>
      </c>
      <c r="M217" s="11">
        <f t="shared" si="272"/>
        <v>1000</v>
      </c>
      <c r="N217" s="9">
        <v>1000</v>
      </c>
      <c r="O217" s="9">
        <v>0</v>
      </c>
      <c r="P217" s="9">
        <v>0</v>
      </c>
      <c r="Q217" s="11">
        <f t="shared" si="273"/>
        <v>1000</v>
      </c>
      <c r="R217" s="9">
        <v>1000</v>
      </c>
      <c r="S217" s="9">
        <v>0</v>
      </c>
      <c r="T217" s="9">
        <v>0</v>
      </c>
    </row>
    <row r="218" spans="2:20" x14ac:dyDescent="0.25">
      <c r="B218" s="5"/>
      <c r="C218" s="10" t="s">
        <v>340</v>
      </c>
      <c r="D218" s="7" t="s">
        <v>250</v>
      </c>
      <c r="E218" s="11">
        <v>1200</v>
      </c>
      <c r="F218" s="9">
        <v>1200</v>
      </c>
      <c r="G218" s="9">
        <v>0</v>
      </c>
      <c r="H218" s="9">
        <v>0</v>
      </c>
      <c r="I218" s="11">
        <f t="shared" si="271"/>
        <v>1200</v>
      </c>
      <c r="J218" s="9">
        <v>1200</v>
      </c>
      <c r="K218" s="9">
        <v>0</v>
      </c>
      <c r="L218" s="9">
        <v>0</v>
      </c>
      <c r="M218" s="11">
        <f t="shared" si="272"/>
        <v>1200</v>
      </c>
      <c r="N218" s="9">
        <v>1200</v>
      </c>
      <c r="O218" s="9">
        <v>0</v>
      </c>
      <c r="P218" s="9">
        <v>0</v>
      </c>
      <c r="Q218" s="11">
        <f t="shared" si="273"/>
        <v>1200</v>
      </c>
      <c r="R218" s="9">
        <v>1200</v>
      </c>
      <c r="S218" s="9">
        <v>0</v>
      </c>
      <c r="T218" s="9">
        <v>0</v>
      </c>
    </row>
    <row r="219" spans="2:20" ht="36" x14ac:dyDescent="0.25">
      <c r="B219" s="45" t="s">
        <v>118</v>
      </c>
      <c r="C219" s="46"/>
      <c r="D219" s="47" t="s">
        <v>119</v>
      </c>
      <c r="E219" s="48">
        <f t="shared" si="233"/>
        <v>180100</v>
      </c>
      <c r="F219" s="49">
        <f>F223+F235+F244+F249+F259+F267+F282+F288+F297+F303+F309</f>
        <v>180100</v>
      </c>
      <c r="G219" s="49">
        <f>G223+G235+G244+G249+G259+G267+G282+G288+G297+G303+G309</f>
        <v>0</v>
      </c>
      <c r="H219" s="49">
        <f>H223+H235+H244+H249+H259+H267+H282+H288+H297+H303+H309</f>
        <v>0</v>
      </c>
      <c r="I219" s="48">
        <f t="shared" si="271"/>
        <v>180400</v>
      </c>
      <c r="J219" s="49">
        <f>J223+J235+J244+J249+J259+J267+J282+J288+J297+J303+J309</f>
        <v>180400</v>
      </c>
      <c r="K219" s="49">
        <f>K223+K235+K244+K249+K259+K267+K282+K288+K297+K303+K309</f>
        <v>0</v>
      </c>
      <c r="L219" s="49">
        <f>L223+L235+L244+L249+L259+L267+L282+L288+L297+L303+L309</f>
        <v>0</v>
      </c>
      <c r="M219" s="48">
        <f t="shared" si="272"/>
        <v>180400</v>
      </c>
      <c r="N219" s="49">
        <f>N223+N235+N244+N249+N259+N267+N282+N288+N297+N303+N309</f>
        <v>180400</v>
      </c>
      <c r="O219" s="49">
        <f>O223+O235+O244+O249+O259+O267+O282+O288+O297+O303+O309</f>
        <v>0</v>
      </c>
      <c r="P219" s="49">
        <f>P223+P235+P244+P249+P259+P267+P282+P288+P297+P303+P309</f>
        <v>0</v>
      </c>
      <c r="Q219" s="48">
        <f t="shared" si="273"/>
        <v>183300</v>
      </c>
      <c r="R219" s="49">
        <f>R223+R235+R244+R249+R259+R267+R282+R288+R297+R303+R309</f>
        <v>183300</v>
      </c>
      <c r="S219" s="49">
        <f>S223+S235+S244+S249+S259+S267+S282+S288+S297+S303+S309</f>
        <v>0</v>
      </c>
      <c r="T219" s="49">
        <f>T223+T235+T244+T249+T259+T267+T282+T288+T297+T303+T309</f>
        <v>0</v>
      </c>
    </row>
    <row r="220" spans="2:20" ht="18" x14ac:dyDescent="0.25">
      <c r="B220" s="27"/>
      <c r="C220" s="28"/>
      <c r="D220" s="29" t="s">
        <v>156</v>
      </c>
      <c r="E220" s="30">
        <f t="shared" si="233"/>
        <v>3086</v>
      </c>
      <c r="F220" s="30">
        <f t="shared" ref="F220" si="306">SUM(F221:F222)</f>
        <v>3086</v>
      </c>
      <c r="G220" s="30">
        <f t="shared" ref="G220" si="307">SUM(G221:G222)</f>
        <v>0</v>
      </c>
      <c r="H220" s="30">
        <f t="shared" ref="H220" si="308">SUM(H221:H222)</f>
        <v>0</v>
      </c>
      <c r="I220" s="30">
        <f t="shared" si="271"/>
        <v>3086</v>
      </c>
      <c r="J220" s="30">
        <f t="shared" ref="J220" si="309">SUM(J221:J222)</f>
        <v>3086</v>
      </c>
      <c r="K220" s="30">
        <f t="shared" ref="K220" si="310">SUM(K221:K222)</f>
        <v>0</v>
      </c>
      <c r="L220" s="30">
        <f t="shared" ref="L220" si="311">SUM(L221:L222)</f>
        <v>0</v>
      </c>
      <c r="M220" s="30">
        <f t="shared" si="272"/>
        <v>3086</v>
      </c>
      <c r="N220" s="30">
        <f t="shared" ref="N220" si="312">SUM(N221:N222)</f>
        <v>3086</v>
      </c>
      <c r="O220" s="30">
        <f t="shared" ref="O220" si="313">SUM(O221:O222)</f>
        <v>0</v>
      </c>
      <c r="P220" s="30">
        <f t="shared" ref="P220" si="314">SUM(P221:P222)</f>
        <v>0</v>
      </c>
      <c r="Q220" s="30">
        <f t="shared" si="273"/>
        <v>3086</v>
      </c>
      <c r="R220" s="30">
        <f t="shared" ref="R220" si="315">SUM(R221:R222)</f>
        <v>3086</v>
      </c>
      <c r="S220" s="30">
        <f t="shared" ref="S220" si="316">SUM(S221:S222)</f>
        <v>0</v>
      </c>
      <c r="T220" s="30">
        <f t="shared" ref="T220" si="317">SUM(T221:T222)</f>
        <v>0</v>
      </c>
    </row>
    <row r="221" spans="2:20" ht="18" x14ac:dyDescent="0.25">
      <c r="B221" s="27"/>
      <c r="C221" s="28"/>
      <c r="D221" s="59" t="s">
        <v>343</v>
      </c>
      <c r="E221" s="8">
        <f t="shared" si="233"/>
        <v>0</v>
      </c>
      <c r="F221" s="8">
        <v>0</v>
      </c>
      <c r="G221" s="8">
        <v>0</v>
      </c>
      <c r="H221" s="8">
        <v>0</v>
      </c>
      <c r="I221" s="8">
        <f t="shared" si="271"/>
        <v>0</v>
      </c>
      <c r="J221" s="8">
        <v>0</v>
      </c>
      <c r="K221" s="8">
        <v>0</v>
      </c>
      <c r="L221" s="8">
        <v>0</v>
      </c>
      <c r="M221" s="8">
        <f t="shared" si="272"/>
        <v>0</v>
      </c>
      <c r="N221" s="8">
        <v>0</v>
      </c>
      <c r="O221" s="8">
        <v>0</v>
      </c>
      <c r="P221" s="8">
        <v>0</v>
      </c>
      <c r="Q221" s="8">
        <f t="shared" si="273"/>
        <v>0</v>
      </c>
      <c r="R221" s="8">
        <v>0</v>
      </c>
      <c r="S221" s="8">
        <v>0</v>
      </c>
      <c r="T221" s="8">
        <v>0</v>
      </c>
    </row>
    <row r="222" spans="2:20" ht="18" x14ac:dyDescent="0.25">
      <c r="B222" s="27"/>
      <c r="C222" s="28"/>
      <c r="D222" s="59" t="s">
        <v>160</v>
      </c>
      <c r="E222" s="33">
        <f t="shared" si="233"/>
        <v>3086</v>
      </c>
      <c r="F222" s="60">
        <f>F226+F238+F247+F252+F262+F270+F285+F291+F300+F306+F312</f>
        <v>3086</v>
      </c>
      <c r="G222" s="60">
        <f>G226+G238+G247+G252+G262+G270+G285+G291+G300+G306+G312</f>
        <v>0</v>
      </c>
      <c r="H222" s="60">
        <f>H226+H238+H247+H252+H262+H270+H285+H291+H300+H306+H312</f>
        <v>0</v>
      </c>
      <c r="I222" s="33">
        <f t="shared" si="271"/>
        <v>3086</v>
      </c>
      <c r="J222" s="60">
        <f>J226+J238+J247+J252+J262+J270+J285+J291+J300+J306+J312</f>
        <v>3086</v>
      </c>
      <c r="K222" s="60">
        <f>K226+K238+K247+K252+K262+K270+K285+K291+K300+K306+K312</f>
        <v>0</v>
      </c>
      <c r="L222" s="60">
        <f>L226+L238+L247+L252+L262+L270+L285+L291+L300+L306+L312</f>
        <v>0</v>
      </c>
      <c r="M222" s="33">
        <f t="shared" si="272"/>
        <v>3086</v>
      </c>
      <c r="N222" s="60">
        <f>N226+N238+N247+N252+N262+N270+N285+N291+N300+N306+N312</f>
        <v>3086</v>
      </c>
      <c r="O222" s="60">
        <f>O226+O238+O247+O252+O262+O270+O285+O291+O300+O306+O312</f>
        <v>0</v>
      </c>
      <c r="P222" s="60">
        <f>P226+P238+P247+P252+P262+P270+P285+P291+P300+P306+P312</f>
        <v>0</v>
      </c>
      <c r="Q222" s="33">
        <f t="shared" si="273"/>
        <v>3086</v>
      </c>
      <c r="R222" s="60">
        <f>R226+R238+R247+R252+R262+R270+R285+R291+R300+R306+R312</f>
        <v>3086</v>
      </c>
      <c r="S222" s="60">
        <f>S226+S238+S247+S252+S262+S270+S285+S291+S300+S306+S312</f>
        <v>0</v>
      </c>
      <c r="T222" s="60">
        <f>T226+T238+T247+T252+T262+T270+T285+T291+T300+T306+T312</f>
        <v>0</v>
      </c>
    </row>
    <row r="223" spans="2:20" ht="31.5" x14ac:dyDescent="0.25">
      <c r="B223" s="45" t="s">
        <v>121</v>
      </c>
      <c r="C223" s="46"/>
      <c r="D223" s="47" t="s">
        <v>120</v>
      </c>
      <c r="E223" s="48">
        <f t="shared" ref="E223:E285" si="318">SUM(F223:H223)</f>
        <v>21000</v>
      </c>
      <c r="F223" s="49">
        <f>SUM(F227:F234)</f>
        <v>21000</v>
      </c>
      <c r="G223" s="49">
        <f t="shared" ref="G223:H223" si="319">SUM(G227:G233)</f>
        <v>0</v>
      </c>
      <c r="H223" s="49">
        <f t="shared" si="319"/>
        <v>0</v>
      </c>
      <c r="I223" s="48">
        <f t="shared" si="271"/>
        <v>21000</v>
      </c>
      <c r="J223" s="49">
        <f>SUM(J227:J234)</f>
        <v>21000</v>
      </c>
      <c r="K223" s="49">
        <f t="shared" ref="K223" si="320">SUM(K227:K233)</f>
        <v>0</v>
      </c>
      <c r="L223" s="49">
        <f t="shared" ref="L223" si="321">SUM(L227:L233)</f>
        <v>0</v>
      </c>
      <c r="M223" s="48">
        <f t="shared" si="272"/>
        <v>21000</v>
      </c>
      <c r="N223" s="49">
        <f>SUM(N227:N234)</f>
        <v>21000</v>
      </c>
      <c r="O223" s="49">
        <f t="shared" ref="O223" si="322">SUM(O227:O233)</f>
        <v>0</v>
      </c>
      <c r="P223" s="49">
        <f t="shared" ref="P223" si="323">SUM(P227:P233)</f>
        <v>0</v>
      </c>
      <c r="Q223" s="48">
        <f t="shared" si="273"/>
        <v>21000</v>
      </c>
      <c r="R223" s="49">
        <f>SUM(R227:R234)</f>
        <v>21000</v>
      </c>
      <c r="S223" s="49">
        <f t="shared" ref="S223" si="324">SUM(S227:S233)</f>
        <v>0</v>
      </c>
      <c r="T223" s="49">
        <f t="shared" ref="T223" si="325">SUM(T227:T233)</f>
        <v>0</v>
      </c>
    </row>
    <row r="224" spans="2:20" ht="18" x14ac:dyDescent="0.25">
      <c r="B224" s="27"/>
      <c r="C224" s="28"/>
      <c r="D224" s="29" t="s">
        <v>156</v>
      </c>
      <c r="E224" s="30">
        <f t="shared" si="318"/>
        <v>0</v>
      </c>
      <c r="F224" s="30">
        <f t="shared" ref="F224" si="326">SUM(F225:F226)</f>
        <v>0</v>
      </c>
      <c r="G224" s="30">
        <f t="shared" ref="G224" si="327">SUM(G225:G226)</f>
        <v>0</v>
      </c>
      <c r="H224" s="30">
        <f t="shared" ref="H224" si="328">SUM(H225:H226)</f>
        <v>0</v>
      </c>
      <c r="I224" s="30">
        <f t="shared" si="271"/>
        <v>0</v>
      </c>
      <c r="J224" s="30">
        <f t="shared" ref="J224" si="329">SUM(J225:J226)</f>
        <v>0</v>
      </c>
      <c r="K224" s="30">
        <f t="shared" ref="K224" si="330">SUM(K225:K226)</f>
        <v>0</v>
      </c>
      <c r="L224" s="30">
        <f t="shared" ref="L224" si="331">SUM(L225:L226)</f>
        <v>0</v>
      </c>
      <c r="M224" s="30">
        <f t="shared" si="272"/>
        <v>0</v>
      </c>
      <c r="N224" s="30">
        <f t="shared" ref="N224" si="332">SUM(N225:N226)</f>
        <v>0</v>
      </c>
      <c r="O224" s="30">
        <f t="shared" ref="O224" si="333">SUM(O225:O226)</f>
        <v>0</v>
      </c>
      <c r="P224" s="30">
        <f t="shared" ref="P224" si="334">SUM(P225:P226)</f>
        <v>0</v>
      </c>
      <c r="Q224" s="30">
        <f t="shared" si="273"/>
        <v>0</v>
      </c>
      <c r="R224" s="30">
        <f t="shared" ref="R224" si="335">SUM(R225:R226)</f>
        <v>0</v>
      </c>
      <c r="S224" s="30">
        <f t="shared" ref="S224" si="336">SUM(S225:S226)</f>
        <v>0</v>
      </c>
      <c r="T224" s="30">
        <f t="shared" ref="T224" si="337">SUM(T225:T226)</f>
        <v>0</v>
      </c>
    </row>
    <row r="225" spans="2:20" ht="18" x14ac:dyDescent="0.25">
      <c r="B225" s="27"/>
      <c r="C225" s="28"/>
      <c r="D225" s="59" t="s">
        <v>343</v>
      </c>
      <c r="E225" s="8">
        <f t="shared" si="318"/>
        <v>0</v>
      </c>
      <c r="F225" s="8">
        <v>0</v>
      </c>
      <c r="G225" s="8">
        <v>0</v>
      </c>
      <c r="H225" s="8">
        <v>0</v>
      </c>
      <c r="I225" s="8">
        <f t="shared" si="271"/>
        <v>0</v>
      </c>
      <c r="J225" s="8">
        <v>0</v>
      </c>
      <c r="K225" s="8">
        <v>0</v>
      </c>
      <c r="L225" s="8">
        <v>0</v>
      </c>
      <c r="M225" s="8">
        <f t="shared" si="272"/>
        <v>0</v>
      </c>
      <c r="N225" s="8">
        <v>0</v>
      </c>
      <c r="O225" s="8">
        <v>0</v>
      </c>
      <c r="P225" s="8">
        <v>0</v>
      </c>
      <c r="Q225" s="8">
        <f t="shared" si="273"/>
        <v>0</v>
      </c>
      <c r="R225" s="8">
        <v>0</v>
      </c>
      <c r="S225" s="8">
        <v>0</v>
      </c>
      <c r="T225" s="8">
        <v>0</v>
      </c>
    </row>
    <row r="226" spans="2:20" ht="18" x14ac:dyDescent="0.25">
      <c r="B226" s="27"/>
      <c r="C226" s="28"/>
      <c r="D226" s="59" t="s">
        <v>160</v>
      </c>
      <c r="E226" s="30">
        <f t="shared" si="318"/>
        <v>0</v>
      </c>
      <c r="F226" s="8">
        <v>0</v>
      </c>
      <c r="G226" s="8">
        <v>0</v>
      </c>
      <c r="H226" s="8">
        <v>0</v>
      </c>
      <c r="I226" s="30">
        <f t="shared" si="271"/>
        <v>0</v>
      </c>
      <c r="J226" s="8">
        <v>0</v>
      </c>
      <c r="K226" s="8">
        <v>0</v>
      </c>
      <c r="L226" s="8">
        <v>0</v>
      </c>
      <c r="M226" s="30">
        <f t="shared" si="272"/>
        <v>0</v>
      </c>
      <c r="N226" s="8">
        <v>0</v>
      </c>
      <c r="O226" s="8">
        <v>0</v>
      </c>
      <c r="P226" s="8">
        <v>0</v>
      </c>
      <c r="Q226" s="30">
        <f t="shared" si="273"/>
        <v>0</v>
      </c>
      <c r="R226" s="8">
        <v>0</v>
      </c>
      <c r="S226" s="8">
        <v>0</v>
      </c>
      <c r="T226" s="8">
        <v>0</v>
      </c>
    </row>
    <row r="227" spans="2:20" x14ac:dyDescent="0.25">
      <c r="B227" s="5"/>
      <c r="C227" s="10" t="s">
        <v>251</v>
      </c>
      <c r="D227" s="62" t="s">
        <v>367</v>
      </c>
      <c r="E227" s="11">
        <f t="shared" si="318"/>
        <v>5570.7</v>
      </c>
      <c r="F227" s="9">
        <v>5570.7</v>
      </c>
      <c r="G227" s="9">
        <v>0</v>
      </c>
      <c r="H227" s="9">
        <v>0</v>
      </c>
      <c r="I227" s="11">
        <f t="shared" si="271"/>
        <v>5570.7</v>
      </c>
      <c r="J227" s="9">
        <v>5570.7</v>
      </c>
      <c r="K227" s="9">
        <v>0</v>
      </c>
      <c r="L227" s="9">
        <v>0</v>
      </c>
      <c r="M227" s="11">
        <f t="shared" si="272"/>
        <v>5570.7</v>
      </c>
      <c r="N227" s="9">
        <v>5570.7</v>
      </c>
      <c r="O227" s="9">
        <v>0</v>
      </c>
      <c r="P227" s="9">
        <v>0</v>
      </c>
      <c r="Q227" s="11">
        <f t="shared" si="273"/>
        <v>5570.7</v>
      </c>
      <c r="R227" s="9">
        <v>5570.7</v>
      </c>
      <c r="S227" s="9">
        <v>0</v>
      </c>
      <c r="T227" s="9">
        <v>0</v>
      </c>
    </row>
    <row r="228" spans="2:20" x14ac:dyDescent="0.25">
      <c r="B228" s="5"/>
      <c r="C228" s="10" t="s">
        <v>252</v>
      </c>
      <c r="D228" s="7" t="s">
        <v>253</v>
      </c>
      <c r="E228" s="11">
        <f t="shared" si="318"/>
        <v>77.8</v>
      </c>
      <c r="F228" s="9">
        <v>77.8</v>
      </c>
      <c r="G228" s="9">
        <v>0</v>
      </c>
      <c r="H228" s="9">
        <v>0</v>
      </c>
      <c r="I228" s="11">
        <f t="shared" si="271"/>
        <v>77.8</v>
      </c>
      <c r="J228" s="9">
        <v>77.8</v>
      </c>
      <c r="K228" s="9">
        <v>0</v>
      </c>
      <c r="L228" s="9">
        <v>0</v>
      </c>
      <c r="M228" s="11">
        <f t="shared" si="272"/>
        <v>77.8</v>
      </c>
      <c r="N228" s="9">
        <v>77.8</v>
      </c>
      <c r="O228" s="9">
        <v>0</v>
      </c>
      <c r="P228" s="9">
        <v>0</v>
      </c>
      <c r="Q228" s="11">
        <f t="shared" si="273"/>
        <v>77.8</v>
      </c>
      <c r="R228" s="9">
        <v>77.8</v>
      </c>
      <c r="S228" s="9">
        <v>0</v>
      </c>
      <c r="T228" s="9">
        <v>0</v>
      </c>
    </row>
    <row r="229" spans="2:20" x14ac:dyDescent="0.25">
      <c r="B229" s="5"/>
      <c r="C229" s="10" t="s">
        <v>254</v>
      </c>
      <c r="D229" s="7" t="s">
        <v>255</v>
      </c>
      <c r="E229" s="11">
        <f t="shared" si="318"/>
        <v>151</v>
      </c>
      <c r="F229" s="9">
        <v>151</v>
      </c>
      <c r="G229" s="9">
        <v>0</v>
      </c>
      <c r="H229" s="9">
        <v>0</v>
      </c>
      <c r="I229" s="11">
        <f t="shared" si="271"/>
        <v>151</v>
      </c>
      <c r="J229" s="9">
        <v>151</v>
      </c>
      <c r="K229" s="9">
        <v>0</v>
      </c>
      <c r="L229" s="9">
        <v>0</v>
      </c>
      <c r="M229" s="11">
        <f t="shared" si="272"/>
        <v>151</v>
      </c>
      <c r="N229" s="9">
        <v>151</v>
      </c>
      <c r="O229" s="9">
        <v>0</v>
      </c>
      <c r="P229" s="9">
        <v>0</v>
      </c>
      <c r="Q229" s="11">
        <f t="shared" si="273"/>
        <v>151</v>
      </c>
      <c r="R229" s="9">
        <v>151</v>
      </c>
      <c r="S229" s="9">
        <v>0</v>
      </c>
      <c r="T229" s="9">
        <v>0</v>
      </c>
    </row>
    <row r="230" spans="2:20" x14ac:dyDescent="0.25">
      <c r="B230" s="5"/>
      <c r="C230" s="10" t="s">
        <v>256</v>
      </c>
      <c r="D230" s="62" t="s">
        <v>368</v>
      </c>
      <c r="E230" s="11">
        <f t="shared" si="318"/>
        <v>662.3</v>
      </c>
      <c r="F230" s="9">
        <v>662.3</v>
      </c>
      <c r="G230" s="9">
        <v>0</v>
      </c>
      <c r="H230" s="9">
        <v>0</v>
      </c>
      <c r="I230" s="11">
        <f t="shared" si="271"/>
        <v>662.3</v>
      </c>
      <c r="J230" s="9">
        <v>662.3</v>
      </c>
      <c r="K230" s="9">
        <v>0</v>
      </c>
      <c r="L230" s="9">
        <v>0</v>
      </c>
      <c r="M230" s="11">
        <f t="shared" si="272"/>
        <v>662.3</v>
      </c>
      <c r="N230" s="9">
        <v>662.3</v>
      </c>
      <c r="O230" s="9">
        <v>0</v>
      </c>
      <c r="P230" s="9">
        <v>0</v>
      </c>
      <c r="Q230" s="11">
        <f t="shared" si="273"/>
        <v>662.3</v>
      </c>
      <c r="R230" s="9">
        <v>662.3</v>
      </c>
      <c r="S230" s="9">
        <v>0</v>
      </c>
      <c r="T230" s="9">
        <v>0</v>
      </c>
    </row>
    <row r="231" spans="2:20" x14ac:dyDescent="0.25">
      <c r="B231" s="5"/>
      <c r="C231" s="10" t="s">
        <v>257</v>
      </c>
      <c r="D231" s="7" t="s">
        <v>258</v>
      </c>
      <c r="E231" s="11">
        <f t="shared" si="318"/>
        <v>774</v>
      </c>
      <c r="F231" s="9">
        <v>774</v>
      </c>
      <c r="G231" s="9">
        <v>0</v>
      </c>
      <c r="H231" s="9">
        <v>0</v>
      </c>
      <c r="I231" s="11">
        <f t="shared" si="271"/>
        <v>774</v>
      </c>
      <c r="J231" s="9">
        <v>774</v>
      </c>
      <c r="K231" s="9">
        <v>0</v>
      </c>
      <c r="L231" s="9">
        <v>0</v>
      </c>
      <c r="M231" s="11">
        <f t="shared" si="272"/>
        <v>774</v>
      </c>
      <c r="N231" s="9">
        <v>774</v>
      </c>
      <c r="O231" s="9">
        <v>0</v>
      </c>
      <c r="P231" s="9">
        <v>0</v>
      </c>
      <c r="Q231" s="11">
        <f t="shared" si="273"/>
        <v>774</v>
      </c>
      <c r="R231" s="9">
        <v>774</v>
      </c>
      <c r="S231" s="9">
        <v>0</v>
      </c>
      <c r="T231" s="9">
        <v>0</v>
      </c>
    </row>
    <row r="232" spans="2:20" ht="30" x14ac:dyDescent="0.25">
      <c r="B232" s="5"/>
      <c r="C232" s="10" t="s">
        <v>259</v>
      </c>
      <c r="D232" s="7" t="s">
        <v>369</v>
      </c>
      <c r="E232" s="11">
        <f t="shared" si="318"/>
        <v>12793.7</v>
      </c>
      <c r="F232" s="9">
        <v>12793.7</v>
      </c>
      <c r="G232" s="9">
        <v>0</v>
      </c>
      <c r="H232" s="9">
        <v>0</v>
      </c>
      <c r="I232" s="11">
        <f t="shared" si="271"/>
        <v>12793.7</v>
      </c>
      <c r="J232" s="9">
        <v>12793.7</v>
      </c>
      <c r="K232" s="9">
        <v>0</v>
      </c>
      <c r="L232" s="9">
        <v>0</v>
      </c>
      <c r="M232" s="11">
        <f t="shared" si="272"/>
        <v>12793.7</v>
      </c>
      <c r="N232" s="9">
        <v>12793.7</v>
      </c>
      <c r="O232" s="9">
        <v>0</v>
      </c>
      <c r="P232" s="9">
        <v>0</v>
      </c>
      <c r="Q232" s="11">
        <f t="shared" si="273"/>
        <v>12793.7</v>
      </c>
      <c r="R232" s="9">
        <v>12793.7</v>
      </c>
      <c r="S232" s="9">
        <v>0</v>
      </c>
      <c r="T232" s="9">
        <v>0</v>
      </c>
    </row>
    <row r="233" spans="2:20" ht="30" x14ac:dyDescent="0.25">
      <c r="B233" s="5"/>
      <c r="C233" s="10" t="s">
        <v>260</v>
      </c>
      <c r="D233" s="7" t="s">
        <v>372</v>
      </c>
      <c r="E233" s="11">
        <f t="shared" si="318"/>
        <v>620.5</v>
      </c>
      <c r="F233" s="9">
        <v>620.5</v>
      </c>
      <c r="G233" s="9">
        <v>0</v>
      </c>
      <c r="H233" s="9">
        <v>0</v>
      </c>
      <c r="I233" s="11">
        <f t="shared" si="271"/>
        <v>620.5</v>
      </c>
      <c r="J233" s="9">
        <v>620.5</v>
      </c>
      <c r="K233" s="9">
        <v>0</v>
      </c>
      <c r="L233" s="9">
        <v>0</v>
      </c>
      <c r="M233" s="11">
        <f t="shared" si="272"/>
        <v>620.5</v>
      </c>
      <c r="N233" s="9">
        <v>620.5</v>
      </c>
      <c r="O233" s="9">
        <v>0</v>
      </c>
      <c r="P233" s="9">
        <v>0</v>
      </c>
      <c r="Q233" s="11">
        <f t="shared" si="273"/>
        <v>620.5</v>
      </c>
      <c r="R233" s="9">
        <v>620.5</v>
      </c>
      <c r="S233" s="9">
        <v>0</v>
      </c>
      <c r="T233" s="9">
        <v>0</v>
      </c>
    </row>
    <row r="234" spans="2:20" ht="30" x14ac:dyDescent="0.25">
      <c r="B234" s="5"/>
      <c r="C234" s="10" t="s">
        <v>370</v>
      </c>
      <c r="D234" s="7" t="s">
        <v>371</v>
      </c>
      <c r="E234" s="11">
        <f t="shared" si="318"/>
        <v>350</v>
      </c>
      <c r="F234" s="9">
        <v>350</v>
      </c>
      <c r="G234" s="9">
        <v>0</v>
      </c>
      <c r="H234" s="9">
        <v>0</v>
      </c>
      <c r="I234" s="11">
        <f t="shared" si="271"/>
        <v>350</v>
      </c>
      <c r="J234" s="9">
        <v>350</v>
      </c>
      <c r="K234" s="9">
        <v>0</v>
      </c>
      <c r="L234" s="9">
        <v>0</v>
      </c>
      <c r="M234" s="11">
        <f t="shared" si="272"/>
        <v>350</v>
      </c>
      <c r="N234" s="9">
        <v>350</v>
      </c>
      <c r="O234" s="9">
        <v>0</v>
      </c>
      <c r="P234" s="9">
        <v>0</v>
      </c>
      <c r="Q234" s="11">
        <f t="shared" si="273"/>
        <v>350</v>
      </c>
      <c r="R234" s="9">
        <v>350</v>
      </c>
      <c r="S234" s="9">
        <v>0</v>
      </c>
      <c r="T234" s="9">
        <v>0</v>
      </c>
    </row>
    <row r="235" spans="2:20" ht="31.5" x14ac:dyDescent="0.25">
      <c r="B235" s="45" t="s">
        <v>122</v>
      </c>
      <c r="C235" s="46"/>
      <c r="D235" s="47" t="s">
        <v>123</v>
      </c>
      <c r="E235" s="48">
        <f t="shared" si="318"/>
        <v>13000</v>
      </c>
      <c r="F235" s="49">
        <f>SUM(F239:F243)</f>
        <v>13000</v>
      </c>
      <c r="G235" s="49">
        <f t="shared" ref="G235:H235" si="338">SUM(G239:G243)</f>
        <v>0</v>
      </c>
      <c r="H235" s="49">
        <f t="shared" si="338"/>
        <v>0</v>
      </c>
      <c r="I235" s="48">
        <f t="shared" si="271"/>
        <v>13000</v>
      </c>
      <c r="J235" s="49">
        <f>SUM(J239:J243)</f>
        <v>13000</v>
      </c>
      <c r="K235" s="49">
        <f t="shared" ref="K235" si="339">SUM(K239:K243)</f>
        <v>0</v>
      </c>
      <c r="L235" s="49">
        <f t="shared" ref="L235" si="340">SUM(L239:L243)</f>
        <v>0</v>
      </c>
      <c r="M235" s="48">
        <f t="shared" si="272"/>
        <v>13000</v>
      </c>
      <c r="N235" s="49">
        <f>SUM(N239:N243)</f>
        <v>13000</v>
      </c>
      <c r="O235" s="49">
        <f t="shared" ref="O235" si="341">SUM(O239:O243)</f>
        <v>0</v>
      </c>
      <c r="P235" s="49">
        <f t="shared" ref="P235" si="342">SUM(P239:P243)</f>
        <v>0</v>
      </c>
      <c r="Q235" s="48">
        <f t="shared" si="273"/>
        <v>13000</v>
      </c>
      <c r="R235" s="49">
        <f>SUM(R239:R243)</f>
        <v>13000</v>
      </c>
      <c r="S235" s="49">
        <f t="shared" ref="S235" si="343">SUM(S239:S243)</f>
        <v>0</v>
      </c>
      <c r="T235" s="49">
        <f t="shared" ref="T235" si="344">SUM(T239:T243)</f>
        <v>0</v>
      </c>
    </row>
    <row r="236" spans="2:20" ht="18" x14ac:dyDescent="0.25">
      <c r="B236" s="27"/>
      <c r="C236" s="28"/>
      <c r="D236" s="29" t="s">
        <v>156</v>
      </c>
      <c r="E236" s="30">
        <f t="shared" si="318"/>
        <v>0</v>
      </c>
      <c r="F236" s="30">
        <f t="shared" ref="F236" si="345">SUM(F237:F238)</f>
        <v>0</v>
      </c>
      <c r="G236" s="30">
        <f t="shared" ref="G236" si="346">SUM(G237:G238)</f>
        <v>0</v>
      </c>
      <c r="H236" s="30">
        <f t="shared" ref="H236" si="347">SUM(H237:H238)</f>
        <v>0</v>
      </c>
      <c r="I236" s="30">
        <f t="shared" si="271"/>
        <v>0</v>
      </c>
      <c r="J236" s="30">
        <f t="shared" ref="J236" si="348">SUM(J237:J238)</f>
        <v>0</v>
      </c>
      <c r="K236" s="30">
        <f t="shared" ref="K236" si="349">SUM(K237:K238)</f>
        <v>0</v>
      </c>
      <c r="L236" s="30">
        <f t="shared" ref="L236" si="350">SUM(L237:L238)</f>
        <v>0</v>
      </c>
      <c r="M236" s="30">
        <f t="shared" si="272"/>
        <v>0</v>
      </c>
      <c r="N236" s="30">
        <f t="shared" ref="N236" si="351">SUM(N237:N238)</f>
        <v>0</v>
      </c>
      <c r="O236" s="30">
        <f t="shared" ref="O236" si="352">SUM(O237:O238)</f>
        <v>0</v>
      </c>
      <c r="P236" s="30">
        <f t="shared" ref="P236" si="353">SUM(P237:P238)</f>
        <v>0</v>
      </c>
      <c r="Q236" s="30">
        <f t="shared" si="273"/>
        <v>0</v>
      </c>
      <c r="R236" s="30">
        <f t="shared" ref="R236" si="354">SUM(R237:R238)</f>
        <v>0</v>
      </c>
      <c r="S236" s="30">
        <f t="shared" ref="S236" si="355">SUM(S237:S238)</f>
        <v>0</v>
      </c>
      <c r="T236" s="30">
        <f t="shared" ref="T236" si="356">SUM(T237:T238)</f>
        <v>0</v>
      </c>
    </row>
    <row r="237" spans="2:20" ht="18" x14ac:dyDescent="0.25">
      <c r="B237" s="27"/>
      <c r="C237" s="28"/>
      <c r="D237" s="59" t="s">
        <v>343</v>
      </c>
      <c r="E237" s="8">
        <f t="shared" si="318"/>
        <v>0</v>
      </c>
      <c r="F237" s="8">
        <v>0</v>
      </c>
      <c r="G237" s="8">
        <v>0</v>
      </c>
      <c r="H237" s="8">
        <v>0</v>
      </c>
      <c r="I237" s="8">
        <f t="shared" si="271"/>
        <v>0</v>
      </c>
      <c r="J237" s="8">
        <v>0</v>
      </c>
      <c r="K237" s="8">
        <v>0</v>
      </c>
      <c r="L237" s="8">
        <v>0</v>
      </c>
      <c r="M237" s="8">
        <f t="shared" si="272"/>
        <v>0</v>
      </c>
      <c r="N237" s="8">
        <v>0</v>
      </c>
      <c r="O237" s="8">
        <v>0</v>
      </c>
      <c r="P237" s="8">
        <v>0</v>
      </c>
      <c r="Q237" s="8">
        <f t="shared" si="273"/>
        <v>0</v>
      </c>
      <c r="R237" s="8">
        <v>0</v>
      </c>
      <c r="S237" s="8">
        <v>0</v>
      </c>
      <c r="T237" s="8">
        <v>0</v>
      </c>
    </row>
    <row r="238" spans="2:20" ht="18" x14ac:dyDescent="0.25">
      <c r="B238" s="27"/>
      <c r="C238" s="28"/>
      <c r="D238" s="59" t="s">
        <v>160</v>
      </c>
      <c r="E238" s="30">
        <f t="shared" si="318"/>
        <v>0</v>
      </c>
      <c r="F238" s="8">
        <v>0</v>
      </c>
      <c r="G238" s="8">
        <v>0</v>
      </c>
      <c r="H238" s="8">
        <v>0</v>
      </c>
      <c r="I238" s="30">
        <f t="shared" si="271"/>
        <v>0</v>
      </c>
      <c r="J238" s="8">
        <v>0</v>
      </c>
      <c r="K238" s="8">
        <v>0</v>
      </c>
      <c r="L238" s="8">
        <v>0</v>
      </c>
      <c r="M238" s="30">
        <f t="shared" si="272"/>
        <v>0</v>
      </c>
      <c r="N238" s="8">
        <v>0</v>
      </c>
      <c r="O238" s="8">
        <v>0</v>
      </c>
      <c r="P238" s="8">
        <v>0</v>
      </c>
      <c r="Q238" s="30">
        <f t="shared" si="273"/>
        <v>0</v>
      </c>
      <c r="R238" s="8">
        <v>0</v>
      </c>
      <c r="S238" s="8">
        <v>0</v>
      </c>
      <c r="T238" s="8">
        <v>0</v>
      </c>
    </row>
    <row r="239" spans="2:20" x14ac:dyDescent="0.25">
      <c r="B239" s="5"/>
      <c r="C239" s="10" t="s">
        <v>261</v>
      </c>
      <c r="D239" s="7" t="s">
        <v>262</v>
      </c>
      <c r="E239" s="11">
        <f t="shared" si="318"/>
        <v>1459.5</v>
      </c>
      <c r="F239" s="9">
        <v>1459.5</v>
      </c>
      <c r="G239" s="9">
        <v>0</v>
      </c>
      <c r="H239" s="9">
        <v>0</v>
      </c>
      <c r="I239" s="11">
        <f t="shared" si="271"/>
        <v>1459.5</v>
      </c>
      <c r="J239" s="9">
        <v>1459.5</v>
      </c>
      <c r="K239" s="9">
        <v>0</v>
      </c>
      <c r="L239" s="9">
        <v>0</v>
      </c>
      <c r="M239" s="11">
        <f t="shared" si="272"/>
        <v>1459.5</v>
      </c>
      <c r="N239" s="9">
        <v>1459.5</v>
      </c>
      <c r="O239" s="9">
        <v>0</v>
      </c>
      <c r="P239" s="9">
        <v>0</v>
      </c>
      <c r="Q239" s="11">
        <f t="shared" si="273"/>
        <v>1459.5</v>
      </c>
      <c r="R239" s="9">
        <v>1459.5</v>
      </c>
      <c r="S239" s="9">
        <v>0</v>
      </c>
      <c r="T239" s="9">
        <v>0</v>
      </c>
    </row>
    <row r="240" spans="2:20" x14ac:dyDescent="0.25">
      <c r="B240" s="5"/>
      <c r="C240" s="10" t="s">
        <v>263</v>
      </c>
      <c r="D240" s="7" t="s">
        <v>264</v>
      </c>
      <c r="E240" s="11">
        <f t="shared" si="318"/>
        <v>820</v>
      </c>
      <c r="F240" s="9">
        <v>820</v>
      </c>
      <c r="G240" s="9">
        <v>0</v>
      </c>
      <c r="H240" s="9">
        <v>0</v>
      </c>
      <c r="I240" s="11">
        <f t="shared" si="271"/>
        <v>820</v>
      </c>
      <c r="J240" s="9">
        <v>820</v>
      </c>
      <c r="K240" s="9">
        <v>0</v>
      </c>
      <c r="L240" s="9">
        <v>0</v>
      </c>
      <c r="M240" s="11">
        <f t="shared" si="272"/>
        <v>820</v>
      </c>
      <c r="N240" s="9">
        <v>820</v>
      </c>
      <c r="O240" s="9">
        <v>0</v>
      </c>
      <c r="P240" s="9">
        <v>0</v>
      </c>
      <c r="Q240" s="11">
        <f t="shared" si="273"/>
        <v>820</v>
      </c>
      <c r="R240" s="9">
        <v>820</v>
      </c>
      <c r="S240" s="9">
        <v>0</v>
      </c>
      <c r="T240" s="9">
        <v>0</v>
      </c>
    </row>
    <row r="241" spans="2:20" ht="30" x14ac:dyDescent="0.25">
      <c r="B241" s="5"/>
      <c r="C241" s="10" t="s">
        <v>265</v>
      </c>
      <c r="D241" s="7" t="s">
        <v>266</v>
      </c>
      <c r="E241" s="11">
        <f t="shared" si="318"/>
        <v>10216.5</v>
      </c>
      <c r="F241" s="9">
        <v>10216.5</v>
      </c>
      <c r="G241" s="9">
        <v>0</v>
      </c>
      <c r="H241" s="9">
        <v>0</v>
      </c>
      <c r="I241" s="11">
        <f t="shared" si="271"/>
        <v>10216.5</v>
      </c>
      <c r="J241" s="9">
        <v>10216.5</v>
      </c>
      <c r="K241" s="9">
        <v>0</v>
      </c>
      <c r="L241" s="9">
        <v>0</v>
      </c>
      <c r="M241" s="11">
        <f t="shared" si="272"/>
        <v>10216.5</v>
      </c>
      <c r="N241" s="9">
        <v>10216.5</v>
      </c>
      <c r="O241" s="9">
        <v>0</v>
      </c>
      <c r="P241" s="9">
        <v>0</v>
      </c>
      <c r="Q241" s="11">
        <f t="shared" si="273"/>
        <v>10216.5</v>
      </c>
      <c r="R241" s="9">
        <v>10216.5</v>
      </c>
      <c r="S241" s="9">
        <v>0</v>
      </c>
      <c r="T241" s="9">
        <v>0</v>
      </c>
    </row>
    <row r="242" spans="2:20" x14ac:dyDescent="0.25">
      <c r="B242" s="5"/>
      <c r="C242" s="10" t="s">
        <v>267</v>
      </c>
      <c r="D242" s="7" t="s">
        <v>268</v>
      </c>
      <c r="E242" s="11">
        <f t="shared" si="318"/>
        <v>300</v>
      </c>
      <c r="F242" s="9">
        <v>300</v>
      </c>
      <c r="G242" s="9">
        <v>0</v>
      </c>
      <c r="H242" s="9">
        <v>0</v>
      </c>
      <c r="I242" s="11">
        <f t="shared" si="271"/>
        <v>300</v>
      </c>
      <c r="J242" s="9">
        <v>300</v>
      </c>
      <c r="K242" s="9">
        <v>0</v>
      </c>
      <c r="L242" s="9">
        <v>0</v>
      </c>
      <c r="M242" s="11">
        <f t="shared" si="272"/>
        <v>300</v>
      </c>
      <c r="N242" s="9">
        <v>300</v>
      </c>
      <c r="O242" s="9">
        <v>0</v>
      </c>
      <c r="P242" s="9">
        <v>0</v>
      </c>
      <c r="Q242" s="11">
        <f t="shared" si="273"/>
        <v>300</v>
      </c>
      <c r="R242" s="9">
        <v>300</v>
      </c>
      <c r="S242" s="9">
        <v>0</v>
      </c>
      <c r="T242" s="9">
        <v>0</v>
      </c>
    </row>
    <row r="243" spans="2:20" ht="30" x14ac:dyDescent="0.25">
      <c r="B243" s="5"/>
      <c r="C243" s="10" t="s">
        <v>269</v>
      </c>
      <c r="D243" s="7" t="s">
        <v>270</v>
      </c>
      <c r="E243" s="11">
        <f t="shared" si="318"/>
        <v>204</v>
      </c>
      <c r="F243" s="9">
        <v>204</v>
      </c>
      <c r="G243" s="9">
        <v>0</v>
      </c>
      <c r="H243" s="9">
        <v>0</v>
      </c>
      <c r="I243" s="11">
        <f t="shared" si="271"/>
        <v>204</v>
      </c>
      <c r="J243" s="9">
        <v>204</v>
      </c>
      <c r="K243" s="9">
        <v>0</v>
      </c>
      <c r="L243" s="9">
        <v>0</v>
      </c>
      <c r="M243" s="11">
        <f t="shared" si="272"/>
        <v>204</v>
      </c>
      <c r="N243" s="9">
        <v>204</v>
      </c>
      <c r="O243" s="9">
        <v>0</v>
      </c>
      <c r="P243" s="9">
        <v>0</v>
      </c>
      <c r="Q243" s="11">
        <f t="shared" si="273"/>
        <v>204</v>
      </c>
      <c r="R243" s="9">
        <v>204</v>
      </c>
      <c r="S243" s="9">
        <v>0</v>
      </c>
      <c r="T243" s="9">
        <v>0</v>
      </c>
    </row>
    <row r="244" spans="2:20" ht="31.5" x14ac:dyDescent="0.25">
      <c r="B244" s="45" t="s">
        <v>124</v>
      </c>
      <c r="C244" s="46"/>
      <c r="D244" s="47" t="s">
        <v>125</v>
      </c>
      <c r="E244" s="48">
        <f t="shared" si="318"/>
        <v>2000</v>
      </c>
      <c r="F244" s="49">
        <f t="shared" ref="F244:T244" si="357">F248</f>
        <v>2000</v>
      </c>
      <c r="G244" s="49">
        <f t="shared" si="357"/>
        <v>0</v>
      </c>
      <c r="H244" s="49">
        <f t="shared" si="357"/>
        <v>0</v>
      </c>
      <c r="I244" s="48">
        <f t="shared" si="271"/>
        <v>2000</v>
      </c>
      <c r="J244" s="49">
        <f t="shared" si="357"/>
        <v>2000</v>
      </c>
      <c r="K244" s="49">
        <f t="shared" si="357"/>
        <v>0</v>
      </c>
      <c r="L244" s="49">
        <f t="shared" si="357"/>
        <v>0</v>
      </c>
      <c r="M244" s="48">
        <f t="shared" si="272"/>
        <v>2000</v>
      </c>
      <c r="N244" s="49">
        <f t="shared" si="357"/>
        <v>2000</v>
      </c>
      <c r="O244" s="49">
        <f t="shared" si="357"/>
        <v>0</v>
      </c>
      <c r="P244" s="49">
        <f t="shared" si="357"/>
        <v>0</v>
      </c>
      <c r="Q244" s="48">
        <f t="shared" si="273"/>
        <v>2200</v>
      </c>
      <c r="R244" s="49">
        <f t="shared" si="357"/>
        <v>2200</v>
      </c>
      <c r="S244" s="49">
        <f t="shared" si="357"/>
        <v>0</v>
      </c>
      <c r="T244" s="49">
        <f t="shared" si="357"/>
        <v>0</v>
      </c>
    </row>
    <row r="245" spans="2:20" ht="18" x14ac:dyDescent="0.25">
      <c r="B245" s="27"/>
      <c r="C245" s="28"/>
      <c r="D245" s="29" t="s">
        <v>156</v>
      </c>
      <c r="E245" s="30">
        <f t="shared" si="318"/>
        <v>0</v>
      </c>
      <c r="F245" s="30">
        <f t="shared" ref="F245" si="358">SUM(F246:F247)</f>
        <v>0</v>
      </c>
      <c r="G245" s="30">
        <f t="shared" ref="G245" si="359">SUM(G246:G247)</f>
        <v>0</v>
      </c>
      <c r="H245" s="30">
        <f t="shared" ref="H245" si="360">SUM(H246:H247)</f>
        <v>0</v>
      </c>
      <c r="I245" s="30">
        <f t="shared" si="271"/>
        <v>0</v>
      </c>
      <c r="J245" s="30">
        <f t="shared" ref="J245" si="361">SUM(J246:J247)</f>
        <v>0</v>
      </c>
      <c r="K245" s="30">
        <f t="shared" ref="K245" si="362">SUM(K246:K247)</f>
        <v>0</v>
      </c>
      <c r="L245" s="30">
        <f t="shared" ref="L245" si="363">SUM(L246:L247)</f>
        <v>0</v>
      </c>
      <c r="M245" s="30">
        <f t="shared" si="272"/>
        <v>0</v>
      </c>
      <c r="N245" s="30">
        <f t="shared" ref="N245" si="364">SUM(N246:N247)</f>
        <v>0</v>
      </c>
      <c r="O245" s="30">
        <f t="shared" ref="O245" si="365">SUM(O246:O247)</f>
        <v>0</v>
      </c>
      <c r="P245" s="30">
        <f t="shared" ref="P245" si="366">SUM(P246:P247)</f>
        <v>0</v>
      </c>
      <c r="Q245" s="30">
        <f t="shared" si="273"/>
        <v>0</v>
      </c>
      <c r="R245" s="30">
        <f t="shared" ref="R245" si="367">SUM(R246:R247)</f>
        <v>0</v>
      </c>
      <c r="S245" s="30">
        <f t="shared" ref="S245" si="368">SUM(S246:S247)</f>
        <v>0</v>
      </c>
      <c r="T245" s="30">
        <f t="shared" ref="T245" si="369">SUM(T246:T247)</f>
        <v>0</v>
      </c>
    </row>
    <row r="246" spans="2:20" ht="18" x14ac:dyDescent="0.25">
      <c r="B246" s="27"/>
      <c r="C246" s="28"/>
      <c r="D246" s="59" t="s">
        <v>343</v>
      </c>
      <c r="E246" s="8">
        <f t="shared" si="318"/>
        <v>0</v>
      </c>
      <c r="F246" s="8">
        <v>0</v>
      </c>
      <c r="G246" s="8">
        <v>0</v>
      </c>
      <c r="H246" s="8">
        <v>0</v>
      </c>
      <c r="I246" s="8">
        <f t="shared" si="271"/>
        <v>0</v>
      </c>
      <c r="J246" s="8">
        <v>0</v>
      </c>
      <c r="K246" s="8">
        <v>0</v>
      </c>
      <c r="L246" s="8">
        <v>0</v>
      </c>
      <c r="M246" s="8">
        <f t="shared" si="272"/>
        <v>0</v>
      </c>
      <c r="N246" s="8">
        <v>0</v>
      </c>
      <c r="O246" s="8">
        <v>0</v>
      </c>
      <c r="P246" s="8">
        <v>0</v>
      </c>
      <c r="Q246" s="8">
        <f t="shared" si="273"/>
        <v>0</v>
      </c>
      <c r="R246" s="8">
        <v>0</v>
      </c>
      <c r="S246" s="8">
        <v>0</v>
      </c>
      <c r="T246" s="8">
        <v>0</v>
      </c>
    </row>
    <row r="247" spans="2:20" ht="18" x14ac:dyDescent="0.25">
      <c r="B247" s="27"/>
      <c r="C247" s="28"/>
      <c r="D247" s="59" t="s">
        <v>160</v>
      </c>
      <c r="E247" s="30">
        <f t="shared" si="318"/>
        <v>0</v>
      </c>
      <c r="F247" s="8">
        <v>0</v>
      </c>
      <c r="G247" s="8">
        <v>0</v>
      </c>
      <c r="H247" s="8">
        <v>0</v>
      </c>
      <c r="I247" s="30">
        <f t="shared" si="271"/>
        <v>0</v>
      </c>
      <c r="J247" s="8">
        <v>0</v>
      </c>
      <c r="K247" s="8">
        <v>0</v>
      </c>
      <c r="L247" s="8">
        <v>0</v>
      </c>
      <c r="M247" s="30">
        <f t="shared" si="272"/>
        <v>0</v>
      </c>
      <c r="N247" s="8">
        <v>0</v>
      </c>
      <c r="O247" s="8">
        <v>0</v>
      </c>
      <c r="P247" s="8">
        <v>0</v>
      </c>
      <c r="Q247" s="30">
        <f t="shared" si="273"/>
        <v>0</v>
      </c>
      <c r="R247" s="8">
        <v>0</v>
      </c>
      <c r="S247" s="8">
        <v>0</v>
      </c>
      <c r="T247" s="8">
        <v>0</v>
      </c>
    </row>
    <row r="248" spans="2:20" ht="30" x14ac:dyDescent="0.25">
      <c r="B248" s="5"/>
      <c r="C248" s="10" t="s">
        <v>271</v>
      </c>
      <c r="D248" s="7" t="s">
        <v>272</v>
      </c>
      <c r="E248" s="11">
        <f t="shared" si="318"/>
        <v>2000</v>
      </c>
      <c r="F248" s="9">
        <v>2000</v>
      </c>
      <c r="G248" s="9">
        <v>0</v>
      </c>
      <c r="H248" s="9">
        <v>0</v>
      </c>
      <c r="I248" s="11">
        <f t="shared" si="271"/>
        <v>2000</v>
      </c>
      <c r="J248" s="9">
        <v>2000</v>
      </c>
      <c r="K248" s="9">
        <v>0</v>
      </c>
      <c r="L248" s="9">
        <v>0</v>
      </c>
      <c r="M248" s="11">
        <f t="shared" si="272"/>
        <v>2000</v>
      </c>
      <c r="N248" s="9">
        <v>2000</v>
      </c>
      <c r="O248" s="9">
        <v>0</v>
      </c>
      <c r="P248" s="9">
        <v>0</v>
      </c>
      <c r="Q248" s="11">
        <f t="shared" si="273"/>
        <v>2200</v>
      </c>
      <c r="R248" s="9">
        <v>2200</v>
      </c>
      <c r="S248" s="9">
        <v>0</v>
      </c>
      <c r="T248" s="9">
        <v>0</v>
      </c>
    </row>
    <row r="249" spans="2:20" ht="31.5" x14ac:dyDescent="0.25">
      <c r="B249" s="45" t="s">
        <v>127</v>
      </c>
      <c r="C249" s="46"/>
      <c r="D249" s="47" t="s">
        <v>126</v>
      </c>
      <c r="E249" s="48">
        <f t="shared" si="318"/>
        <v>35000</v>
      </c>
      <c r="F249" s="49">
        <f>SUM(F253:F258)</f>
        <v>35000</v>
      </c>
      <c r="G249" s="49">
        <f>SUM(G253:G258)</f>
        <v>0</v>
      </c>
      <c r="H249" s="49">
        <f>SUM(H253:H258)</f>
        <v>0</v>
      </c>
      <c r="I249" s="48">
        <f t="shared" si="271"/>
        <v>35000</v>
      </c>
      <c r="J249" s="49">
        <f>SUM(J253:J258)</f>
        <v>35000</v>
      </c>
      <c r="K249" s="49">
        <f>SUM(K253:K258)</f>
        <v>0</v>
      </c>
      <c r="L249" s="49">
        <f>SUM(L253:L258)</f>
        <v>0</v>
      </c>
      <c r="M249" s="48">
        <f t="shared" si="272"/>
        <v>35000</v>
      </c>
      <c r="N249" s="49">
        <f>SUM(N253:N258)</f>
        <v>35000</v>
      </c>
      <c r="O249" s="49">
        <f>SUM(O253:O258)</f>
        <v>0</v>
      </c>
      <c r="P249" s="49">
        <f>SUM(P253:P258)</f>
        <v>0</v>
      </c>
      <c r="Q249" s="48">
        <f t="shared" si="273"/>
        <v>35000</v>
      </c>
      <c r="R249" s="49">
        <f>SUM(R253:R258)</f>
        <v>35000</v>
      </c>
      <c r="S249" s="49">
        <f>SUM(S253:S258)</f>
        <v>0</v>
      </c>
      <c r="T249" s="49">
        <f>SUM(T253:T258)</f>
        <v>0</v>
      </c>
    </row>
    <row r="250" spans="2:20" ht="18" x14ac:dyDescent="0.25">
      <c r="B250" s="27"/>
      <c r="C250" s="28"/>
      <c r="D250" s="29" t="s">
        <v>156</v>
      </c>
      <c r="E250" s="30">
        <f t="shared" si="318"/>
        <v>0</v>
      </c>
      <c r="F250" s="30">
        <f t="shared" ref="F250" si="370">SUM(F251:F252)</f>
        <v>0</v>
      </c>
      <c r="G250" s="30">
        <f t="shared" ref="G250" si="371">SUM(G251:G252)</f>
        <v>0</v>
      </c>
      <c r="H250" s="30">
        <f t="shared" ref="H250" si="372">SUM(H251:H252)</f>
        <v>0</v>
      </c>
      <c r="I250" s="30">
        <f t="shared" si="271"/>
        <v>0</v>
      </c>
      <c r="J250" s="30">
        <f t="shared" ref="J250" si="373">SUM(J251:J252)</f>
        <v>0</v>
      </c>
      <c r="K250" s="30">
        <f t="shared" ref="K250" si="374">SUM(K251:K252)</f>
        <v>0</v>
      </c>
      <c r="L250" s="30">
        <f t="shared" ref="L250" si="375">SUM(L251:L252)</f>
        <v>0</v>
      </c>
      <c r="M250" s="30">
        <f t="shared" si="272"/>
        <v>0</v>
      </c>
      <c r="N250" s="30">
        <f t="shared" ref="N250" si="376">SUM(N251:N252)</f>
        <v>0</v>
      </c>
      <c r="O250" s="30">
        <f t="shared" ref="O250" si="377">SUM(O251:O252)</f>
        <v>0</v>
      </c>
      <c r="P250" s="30">
        <f t="shared" ref="P250" si="378">SUM(P251:P252)</f>
        <v>0</v>
      </c>
      <c r="Q250" s="30">
        <f t="shared" si="273"/>
        <v>0</v>
      </c>
      <c r="R250" s="30">
        <f t="shared" ref="R250" si="379">SUM(R251:R252)</f>
        <v>0</v>
      </c>
      <c r="S250" s="30">
        <f t="shared" ref="S250" si="380">SUM(S251:S252)</f>
        <v>0</v>
      </c>
      <c r="T250" s="30">
        <f t="shared" ref="T250" si="381">SUM(T251:T252)</f>
        <v>0</v>
      </c>
    </row>
    <row r="251" spans="2:20" ht="18" x14ac:dyDescent="0.25">
      <c r="B251" s="27"/>
      <c r="C251" s="28"/>
      <c r="D251" s="59" t="s">
        <v>343</v>
      </c>
      <c r="E251" s="8">
        <f t="shared" si="318"/>
        <v>0</v>
      </c>
      <c r="F251" s="8">
        <v>0</v>
      </c>
      <c r="G251" s="8">
        <v>0</v>
      </c>
      <c r="H251" s="8">
        <v>0</v>
      </c>
      <c r="I251" s="8">
        <f t="shared" si="271"/>
        <v>0</v>
      </c>
      <c r="J251" s="8">
        <v>0</v>
      </c>
      <c r="K251" s="8">
        <v>0</v>
      </c>
      <c r="L251" s="8">
        <v>0</v>
      </c>
      <c r="M251" s="8">
        <f t="shared" si="272"/>
        <v>0</v>
      </c>
      <c r="N251" s="8">
        <v>0</v>
      </c>
      <c r="O251" s="8">
        <v>0</v>
      </c>
      <c r="P251" s="8">
        <v>0</v>
      </c>
      <c r="Q251" s="8">
        <f t="shared" si="273"/>
        <v>0</v>
      </c>
      <c r="R251" s="8">
        <v>0</v>
      </c>
      <c r="S251" s="8">
        <v>0</v>
      </c>
      <c r="T251" s="8">
        <v>0</v>
      </c>
    </row>
    <row r="252" spans="2:20" ht="18" x14ac:dyDescent="0.25">
      <c r="B252" s="27"/>
      <c r="C252" s="28"/>
      <c r="D252" s="59" t="s">
        <v>160</v>
      </c>
      <c r="E252" s="30">
        <f t="shared" si="318"/>
        <v>0</v>
      </c>
      <c r="F252" s="8">
        <v>0</v>
      </c>
      <c r="G252" s="8">
        <v>0</v>
      </c>
      <c r="H252" s="8">
        <v>0</v>
      </c>
      <c r="I252" s="30">
        <f t="shared" si="271"/>
        <v>0</v>
      </c>
      <c r="J252" s="8">
        <v>0</v>
      </c>
      <c r="K252" s="8">
        <v>0</v>
      </c>
      <c r="L252" s="8">
        <v>0</v>
      </c>
      <c r="M252" s="30">
        <f t="shared" si="272"/>
        <v>0</v>
      </c>
      <c r="N252" s="8">
        <v>0</v>
      </c>
      <c r="O252" s="8">
        <v>0</v>
      </c>
      <c r="P252" s="8">
        <v>0</v>
      </c>
      <c r="Q252" s="30">
        <f t="shared" si="273"/>
        <v>0</v>
      </c>
      <c r="R252" s="8">
        <v>0</v>
      </c>
      <c r="S252" s="8">
        <v>0</v>
      </c>
      <c r="T252" s="8">
        <v>0</v>
      </c>
    </row>
    <row r="253" spans="2:20" x14ac:dyDescent="0.25">
      <c r="B253" s="5"/>
      <c r="C253" s="10" t="s">
        <v>273</v>
      </c>
      <c r="D253" s="7" t="s">
        <v>274</v>
      </c>
      <c r="E253" s="11">
        <f t="shared" si="318"/>
        <v>15474</v>
      </c>
      <c r="F253" s="9">
        <v>15474</v>
      </c>
      <c r="G253" s="9">
        <v>0</v>
      </c>
      <c r="H253" s="9">
        <v>0</v>
      </c>
      <c r="I253" s="11">
        <f t="shared" si="271"/>
        <v>15474</v>
      </c>
      <c r="J253" s="9">
        <v>15474</v>
      </c>
      <c r="K253" s="9">
        <v>0</v>
      </c>
      <c r="L253" s="9">
        <v>0</v>
      </c>
      <c r="M253" s="11">
        <f t="shared" si="272"/>
        <v>15474</v>
      </c>
      <c r="N253" s="9">
        <v>15474</v>
      </c>
      <c r="O253" s="9">
        <v>0</v>
      </c>
      <c r="P253" s="9">
        <v>0</v>
      </c>
      <c r="Q253" s="11">
        <f t="shared" si="273"/>
        <v>15474</v>
      </c>
      <c r="R253" s="9">
        <v>15474</v>
      </c>
      <c r="S253" s="9">
        <v>0</v>
      </c>
      <c r="T253" s="9">
        <v>0</v>
      </c>
    </row>
    <row r="254" spans="2:20" x14ac:dyDescent="0.25">
      <c r="B254" s="5"/>
      <c r="C254" s="10" t="s">
        <v>275</v>
      </c>
      <c r="D254" s="7" t="s">
        <v>276</v>
      </c>
      <c r="E254" s="11">
        <f t="shared" si="318"/>
        <v>110</v>
      </c>
      <c r="F254" s="9">
        <v>110</v>
      </c>
      <c r="G254" s="9">
        <v>0</v>
      </c>
      <c r="H254" s="9">
        <v>0</v>
      </c>
      <c r="I254" s="11">
        <f t="shared" si="271"/>
        <v>110</v>
      </c>
      <c r="J254" s="9">
        <v>110</v>
      </c>
      <c r="K254" s="9">
        <v>0</v>
      </c>
      <c r="L254" s="9">
        <v>0</v>
      </c>
      <c r="M254" s="11">
        <f t="shared" si="272"/>
        <v>110</v>
      </c>
      <c r="N254" s="9">
        <v>110</v>
      </c>
      <c r="O254" s="9">
        <v>0</v>
      </c>
      <c r="P254" s="9">
        <v>0</v>
      </c>
      <c r="Q254" s="11">
        <f t="shared" si="273"/>
        <v>110</v>
      </c>
      <c r="R254" s="9">
        <v>110</v>
      </c>
      <c r="S254" s="9">
        <v>0</v>
      </c>
      <c r="T254" s="9">
        <v>0</v>
      </c>
    </row>
    <row r="255" spans="2:20" ht="30" x14ac:dyDescent="0.25">
      <c r="B255" s="5"/>
      <c r="C255" s="10" t="s">
        <v>277</v>
      </c>
      <c r="D255" s="7" t="s">
        <v>278</v>
      </c>
      <c r="E255" s="11">
        <f t="shared" si="318"/>
        <v>18570</v>
      </c>
      <c r="F255" s="9">
        <v>18570</v>
      </c>
      <c r="G255" s="9">
        <v>0</v>
      </c>
      <c r="H255" s="9">
        <v>0</v>
      </c>
      <c r="I255" s="11">
        <f t="shared" si="271"/>
        <v>18570</v>
      </c>
      <c r="J255" s="9">
        <v>18570</v>
      </c>
      <c r="K255" s="9">
        <v>0</v>
      </c>
      <c r="L255" s="9">
        <v>0</v>
      </c>
      <c r="M255" s="11">
        <f t="shared" si="272"/>
        <v>18570</v>
      </c>
      <c r="N255" s="9">
        <v>18570</v>
      </c>
      <c r="O255" s="9">
        <v>0</v>
      </c>
      <c r="P255" s="9">
        <v>0</v>
      </c>
      <c r="Q255" s="11">
        <f t="shared" si="273"/>
        <v>18570</v>
      </c>
      <c r="R255" s="9">
        <v>18570</v>
      </c>
      <c r="S255" s="9">
        <v>0</v>
      </c>
      <c r="T255" s="9">
        <v>0</v>
      </c>
    </row>
    <row r="256" spans="2:20" x14ac:dyDescent="0.25">
      <c r="B256" s="5"/>
      <c r="C256" s="10" t="s">
        <v>279</v>
      </c>
      <c r="D256" s="7" t="s">
        <v>280</v>
      </c>
      <c r="E256" s="11">
        <f t="shared" si="318"/>
        <v>500</v>
      </c>
      <c r="F256" s="9">
        <v>500</v>
      </c>
      <c r="G256" s="9">
        <v>0</v>
      </c>
      <c r="H256" s="9">
        <v>0</v>
      </c>
      <c r="I256" s="11">
        <f t="shared" si="271"/>
        <v>500</v>
      </c>
      <c r="J256" s="9">
        <v>500</v>
      </c>
      <c r="K256" s="9">
        <v>0</v>
      </c>
      <c r="L256" s="9">
        <v>0</v>
      </c>
      <c r="M256" s="11">
        <f t="shared" si="272"/>
        <v>500</v>
      </c>
      <c r="N256" s="9">
        <v>500</v>
      </c>
      <c r="O256" s="9">
        <v>0</v>
      </c>
      <c r="P256" s="9">
        <v>0</v>
      </c>
      <c r="Q256" s="11">
        <f t="shared" si="273"/>
        <v>500</v>
      </c>
      <c r="R256" s="9">
        <v>500</v>
      </c>
      <c r="S256" s="9">
        <v>0</v>
      </c>
      <c r="T256" s="9">
        <v>0</v>
      </c>
    </row>
    <row r="257" spans="2:20" ht="30" x14ac:dyDescent="0.25">
      <c r="B257" s="5"/>
      <c r="C257" s="10" t="s">
        <v>281</v>
      </c>
      <c r="D257" s="7" t="s">
        <v>282</v>
      </c>
      <c r="E257" s="11">
        <f t="shared" si="318"/>
        <v>310</v>
      </c>
      <c r="F257" s="9">
        <v>310</v>
      </c>
      <c r="G257" s="9">
        <v>0</v>
      </c>
      <c r="H257" s="9">
        <v>0</v>
      </c>
      <c r="I257" s="11">
        <f t="shared" si="271"/>
        <v>310</v>
      </c>
      <c r="J257" s="9">
        <v>310</v>
      </c>
      <c r="K257" s="9">
        <v>0</v>
      </c>
      <c r="L257" s="9">
        <v>0</v>
      </c>
      <c r="M257" s="11">
        <f t="shared" si="272"/>
        <v>310</v>
      </c>
      <c r="N257" s="9">
        <v>310</v>
      </c>
      <c r="O257" s="9">
        <v>0</v>
      </c>
      <c r="P257" s="9">
        <v>0</v>
      </c>
      <c r="Q257" s="11">
        <f t="shared" si="273"/>
        <v>310</v>
      </c>
      <c r="R257" s="9">
        <v>310</v>
      </c>
      <c r="S257" s="9">
        <v>0</v>
      </c>
      <c r="T257" s="9">
        <v>0</v>
      </c>
    </row>
    <row r="258" spans="2:20" x14ac:dyDescent="0.25">
      <c r="B258" s="5"/>
      <c r="C258" s="10" t="s">
        <v>283</v>
      </c>
      <c r="D258" s="7" t="s">
        <v>284</v>
      </c>
      <c r="E258" s="11">
        <f t="shared" si="318"/>
        <v>36</v>
      </c>
      <c r="F258" s="9">
        <v>36</v>
      </c>
      <c r="G258" s="9">
        <v>0</v>
      </c>
      <c r="H258" s="9">
        <v>0</v>
      </c>
      <c r="I258" s="11">
        <f t="shared" si="271"/>
        <v>36</v>
      </c>
      <c r="J258" s="9">
        <v>36</v>
      </c>
      <c r="K258" s="9">
        <v>0</v>
      </c>
      <c r="L258" s="9">
        <v>0</v>
      </c>
      <c r="M258" s="11">
        <f t="shared" si="272"/>
        <v>36</v>
      </c>
      <c r="N258" s="9">
        <v>36</v>
      </c>
      <c r="O258" s="9">
        <v>0</v>
      </c>
      <c r="P258" s="9">
        <v>0</v>
      </c>
      <c r="Q258" s="11">
        <f t="shared" si="273"/>
        <v>36</v>
      </c>
      <c r="R258" s="9">
        <v>36</v>
      </c>
      <c r="S258" s="9">
        <v>0</v>
      </c>
      <c r="T258" s="9">
        <v>0</v>
      </c>
    </row>
    <row r="259" spans="2:20" ht="31.5" x14ac:dyDescent="0.25">
      <c r="B259" s="45" t="s">
        <v>128</v>
      </c>
      <c r="C259" s="46"/>
      <c r="D259" s="47" t="s">
        <v>129</v>
      </c>
      <c r="E259" s="48">
        <f t="shared" si="318"/>
        <v>2800</v>
      </c>
      <c r="F259" s="49">
        <f>SUM(F263:F266)</f>
        <v>2800</v>
      </c>
      <c r="G259" s="49">
        <f t="shared" ref="G259:H259" si="382">SUM(G263:G266)</f>
        <v>0</v>
      </c>
      <c r="H259" s="49">
        <f t="shared" si="382"/>
        <v>0</v>
      </c>
      <c r="I259" s="48">
        <f t="shared" si="271"/>
        <v>2800</v>
      </c>
      <c r="J259" s="49">
        <f>SUM(J263:J266)</f>
        <v>2800</v>
      </c>
      <c r="K259" s="49">
        <f t="shared" ref="K259" si="383">SUM(K263:K266)</f>
        <v>0</v>
      </c>
      <c r="L259" s="49">
        <f t="shared" ref="L259" si="384">SUM(L263:L266)</f>
        <v>0</v>
      </c>
      <c r="M259" s="48">
        <f t="shared" si="272"/>
        <v>2800</v>
      </c>
      <c r="N259" s="49">
        <f>SUM(N263:N266)</f>
        <v>2800</v>
      </c>
      <c r="O259" s="49">
        <f t="shared" ref="O259" si="385">SUM(O263:O266)</f>
        <v>0</v>
      </c>
      <c r="P259" s="49">
        <f t="shared" ref="P259" si="386">SUM(P263:P266)</f>
        <v>0</v>
      </c>
      <c r="Q259" s="48">
        <f t="shared" si="273"/>
        <v>3000</v>
      </c>
      <c r="R259" s="49">
        <f>SUM(R263:R266)</f>
        <v>3000</v>
      </c>
      <c r="S259" s="49">
        <f t="shared" ref="S259" si="387">SUM(S263:S266)</f>
        <v>0</v>
      </c>
      <c r="T259" s="49">
        <f t="shared" ref="T259" si="388">SUM(T263:T266)</f>
        <v>0</v>
      </c>
    </row>
    <row r="260" spans="2:20" ht="18" x14ac:dyDescent="0.25">
      <c r="B260" s="27"/>
      <c r="C260" s="28"/>
      <c r="D260" s="29" t="s">
        <v>156</v>
      </c>
      <c r="E260" s="30">
        <f t="shared" si="318"/>
        <v>0</v>
      </c>
      <c r="F260" s="30">
        <f t="shared" ref="F260" si="389">SUM(F261:F262)</f>
        <v>0</v>
      </c>
      <c r="G260" s="30">
        <f t="shared" ref="G260" si="390">SUM(G261:G262)</f>
        <v>0</v>
      </c>
      <c r="H260" s="30">
        <f t="shared" ref="H260" si="391">SUM(H261:H262)</f>
        <v>0</v>
      </c>
      <c r="I260" s="30">
        <f t="shared" si="271"/>
        <v>0</v>
      </c>
      <c r="J260" s="30">
        <f t="shared" ref="J260" si="392">SUM(J261:J262)</f>
        <v>0</v>
      </c>
      <c r="K260" s="30">
        <f t="shared" ref="K260" si="393">SUM(K261:K262)</f>
        <v>0</v>
      </c>
      <c r="L260" s="30">
        <f t="shared" ref="L260" si="394">SUM(L261:L262)</f>
        <v>0</v>
      </c>
      <c r="M260" s="30">
        <f t="shared" si="272"/>
        <v>0</v>
      </c>
      <c r="N260" s="30">
        <f t="shared" ref="N260" si="395">SUM(N261:N262)</f>
        <v>0</v>
      </c>
      <c r="O260" s="30">
        <f t="shared" ref="O260" si="396">SUM(O261:O262)</f>
        <v>0</v>
      </c>
      <c r="P260" s="30">
        <f t="shared" ref="P260" si="397">SUM(P261:P262)</f>
        <v>0</v>
      </c>
      <c r="Q260" s="30">
        <f t="shared" si="273"/>
        <v>0</v>
      </c>
      <c r="R260" s="30">
        <f t="shared" ref="R260" si="398">SUM(R261:R262)</f>
        <v>0</v>
      </c>
      <c r="S260" s="30">
        <f t="shared" ref="S260" si="399">SUM(S261:S262)</f>
        <v>0</v>
      </c>
      <c r="T260" s="30">
        <f t="shared" ref="T260" si="400">SUM(T261:T262)</f>
        <v>0</v>
      </c>
    </row>
    <row r="261" spans="2:20" ht="18" x14ac:dyDescent="0.25">
      <c r="B261" s="27"/>
      <c r="C261" s="28"/>
      <c r="D261" s="59" t="s">
        <v>343</v>
      </c>
      <c r="E261" s="8">
        <f t="shared" si="318"/>
        <v>0</v>
      </c>
      <c r="F261" s="8">
        <v>0</v>
      </c>
      <c r="G261" s="8">
        <v>0</v>
      </c>
      <c r="H261" s="8">
        <v>0</v>
      </c>
      <c r="I261" s="8">
        <f t="shared" ref="I261:I322" si="401">SUM(J261:L261)</f>
        <v>0</v>
      </c>
      <c r="J261" s="8">
        <v>0</v>
      </c>
      <c r="K261" s="8">
        <v>0</v>
      </c>
      <c r="L261" s="8">
        <v>0</v>
      </c>
      <c r="M261" s="8">
        <f t="shared" ref="M261:M322" si="402">SUM(N261:P261)</f>
        <v>0</v>
      </c>
      <c r="N261" s="8">
        <v>0</v>
      </c>
      <c r="O261" s="8">
        <v>0</v>
      </c>
      <c r="P261" s="8">
        <v>0</v>
      </c>
      <c r="Q261" s="8">
        <f t="shared" ref="Q261:Q322" si="403">SUM(R261:T261)</f>
        <v>0</v>
      </c>
      <c r="R261" s="8">
        <v>0</v>
      </c>
      <c r="S261" s="8">
        <v>0</v>
      </c>
      <c r="T261" s="8">
        <v>0</v>
      </c>
    </row>
    <row r="262" spans="2:20" ht="18" x14ac:dyDescent="0.25">
      <c r="B262" s="27"/>
      <c r="C262" s="28"/>
      <c r="D262" s="59" t="s">
        <v>160</v>
      </c>
      <c r="E262" s="30">
        <f t="shared" si="318"/>
        <v>0</v>
      </c>
      <c r="F262" s="8">
        <v>0</v>
      </c>
      <c r="G262" s="8">
        <v>0</v>
      </c>
      <c r="H262" s="8">
        <v>0</v>
      </c>
      <c r="I262" s="30">
        <f t="shared" si="401"/>
        <v>0</v>
      </c>
      <c r="J262" s="8">
        <v>0</v>
      </c>
      <c r="K262" s="8">
        <v>0</v>
      </c>
      <c r="L262" s="8">
        <v>0</v>
      </c>
      <c r="M262" s="30">
        <f t="shared" si="402"/>
        <v>0</v>
      </c>
      <c r="N262" s="8">
        <v>0</v>
      </c>
      <c r="O262" s="8">
        <v>0</v>
      </c>
      <c r="P262" s="8">
        <v>0</v>
      </c>
      <c r="Q262" s="30">
        <f t="shared" si="403"/>
        <v>0</v>
      </c>
      <c r="R262" s="8">
        <v>0</v>
      </c>
      <c r="S262" s="8">
        <v>0</v>
      </c>
      <c r="T262" s="8">
        <v>0</v>
      </c>
    </row>
    <row r="263" spans="2:20" x14ac:dyDescent="0.25">
      <c r="B263" s="5"/>
      <c r="C263" s="10" t="s">
        <v>285</v>
      </c>
      <c r="D263" s="7" t="s">
        <v>286</v>
      </c>
      <c r="E263" s="11">
        <f t="shared" si="318"/>
        <v>764</v>
      </c>
      <c r="F263" s="9">
        <v>764</v>
      </c>
      <c r="G263" s="9">
        <v>0</v>
      </c>
      <c r="H263" s="9">
        <v>0</v>
      </c>
      <c r="I263" s="11">
        <f t="shared" si="401"/>
        <v>764</v>
      </c>
      <c r="J263" s="9">
        <v>764</v>
      </c>
      <c r="K263" s="9">
        <v>0</v>
      </c>
      <c r="L263" s="9">
        <v>0</v>
      </c>
      <c r="M263" s="11">
        <f t="shared" si="402"/>
        <v>764</v>
      </c>
      <c r="N263" s="9">
        <v>764</v>
      </c>
      <c r="O263" s="9">
        <v>0</v>
      </c>
      <c r="P263" s="9">
        <v>0</v>
      </c>
      <c r="Q263" s="11">
        <f t="shared" si="403"/>
        <v>950</v>
      </c>
      <c r="R263" s="9">
        <v>950</v>
      </c>
      <c r="S263" s="9">
        <v>0</v>
      </c>
      <c r="T263" s="9">
        <v>0</v>
      </c>
    </row>
    <row r="264" spans="2:20" x14ac:dyDescent="0.25">
      <c r="B264" s="5"/>
      <c r="C264" s="10" t="s">
        <v>287</v>
      </c>
      <c r="D264" s="7" t="s">
        <v>288</v>
      </c>
      <c r="E264" s="11">
        <f t="shared" si="318"/>
        <v>800</v>
      </c>
      <c r="F264" s="9">
        <v>800</v>
      </c>
      <c r="G264" s="9">
        <v>0</v>
      </c>
      <c r="H264" s="9">
        <v>0</v>
      </c>
      <c r="I264" s="11">
        <f t="shared" si="401"/>
        <v>800</v>
      </c>
      <c r="J264" s="9">
        <v>800</v>
      </c>
      <c r="K264" s="9">
        <v>0</v>
      </c>
      <c r="L264" s="9">
        <v>0</v>
      </c>
      <c r="M264" s="11">
        <f t="shared" si="402"/>
        <v>800</v>
      </c>
      <c r="N264" s="9">
        <v>800</v>
      </c>
      <c r="O264" s="9">
        <v>0</v>
      </c>
      <c r="P264" s="9">
        <v>0</v>
      </c>
      <c r="Q264" s="11">
        <f t="shared" si="403"/>
        <v>800</v>
      </c>
      <c r="R264" s="9">
        <v>800</v>
      </c>
      <c r="S264" s="9">
        <v>0</v>
      </c>
      <c r="T264" s="9">
        <v>0</v>
      </c>
    </row>
    <row r="265" spans="2:20" x14ac:dyDescent="0.25">
      <c r="B265" s="5"/>
      <c r="C265" s="10" t="s">
        <v>289</v>
      </c>
      <c r="D265" s="7" t="s">
        <v>290</v>
      </c>
      <c r="E265" s="11">
        <f t="shared" si="318"/>
        <v>950</v>
      </c>
      <c r="F265" s="9">
        <v>950</v>
      </c>
      <c r="G265" s="9">
        <v>0</v>
      </c>
      <c r="H265" s="9">
        <v>0</v>
      </c>
      <c r="I265" s="11">
        <f t="shared" si="401"/>
        <v>950</v>
      </c>
      <c r="J265" s="9">
        <v>950</v>
      </c>
      <c r="K265" s="9">
        <v>0</v>
      </c>
      <c r="L265" s="9">
        <v>0</v>
      </c>
      <c r="M265" s="11">
        <f t="shared" si="402"/>
        <v>950</v>
      </c>
      <c r="N265" s="9">
        <v>950</v>
      </c>
      <c r="O265" s="9">
        <v>0</v>
      </c>
      <c r="P265" s="9">
        <v>0</v>
      </c>
      <c r="Q265" s="11">
        <f t="shared" si="403"/>
        <v>950</v>
      </c>
      <c r="R265" s="9">
        <v>950</v>
      </c>
      <c r="S265" s="9">
        <v>0</v>
      </c>
      <c r="T265" s="9">
        <v>0</v>
      </c>
    </row>
    <row r="266" spans="2:20" ht="30" x14ac:dyDescent="0.25">
      <c r="B266" s="5"/>
      <c r="C266" s="10" t="s">
        <v>291</v>
      </c>
      <c r="D266" s="7" t="s">
        <v>270</v>
      </c>
      <c r="E266" s="11">
        <f t="shared" si="318"/>
        <v>286</v>
      </c>
      <c r="F266" s="9">
        <v>286</v>
      </c>
      <c r="G266" s="9">
        <v>0</v>
      </c>
      <c r="H266" s="9">
        <v>0</v>
      </c>
      <c r="I266" s="11">
        <f t="shared" si="401"/>
        <v>286</v>
      </c>
      <c r="J266" s="9">
        <v>286</v>
      </c>
      <c r="K266" s="9">
        <v>0</v>
      </c>
      <c r="L266" s="9">
        <v>0</v>
      </c>
      <c r="M266" s="11">
        <f t="shared" si="402"/>
        <v>286</v>
      </c>
      <c r="N266" s="9">
        <v>286</v>
      </c>
      <c r="O266" s="9">
        <v>0</v>
      </c>
      <c r="P266" s="9">
        <v>0</v>
      </c>
      <c r="Q266" s="11">
        <f t="shared" si="403"/>
        <v>300</v>
      </c>
      <c r="R266" s="9">
        <v>300</v>
      </c>
      <c r="S266" s="9">
        <v>0</v>
      </c>
      <c r="T266" s="9">
        <v>0</v>
      </c>
    </row>
    <row r="267" spans="2:20" ht="36" x14ac:dyDescent="0.25">
      <c r="B267" s="45" t="s">
        <v>130</v>
      </c>
      <c r="C267" s="46"/>
      <c r="D267" s="47" t="s">
        <v>131</v>
      </c>
      <c r="E267" s="49">
        <f t="shared" si="318"/>
        <v>8000</v>
      </c>
      <c r="F267" s="49">
        <f>SUM(F271:F281)</f>
        <v>8000</v>
      </c>
      <c r="G267" s="49">
        <f>SUM(G271:G281)</f>
        <v>0</v>
      </c>
      <c r="H267" s="49">
        <f>SUM(H271:H281)</f>
        <v>0</v>
      </c>
      <c r="I267" s="49">
        <f t="shared" si="401"/>
        <v>8000</v>
      </c>
      <c r="J267" s="49">
        <f>SUM(J271:J281)</f>
        <v>8000</v>
      </c>
      <c r="K267" s="49">
        <f>SUM(K271:K281)</f>
        <v>0</v>
      </c>
      <c r="L267" s="49">
        <f>SUM(L271:L281)</f>
        <v>0</v>
      </c>
      <c r="M267" s="49">
        <f t="shared" si="402"/>
        <v>8000</v>
      </c>
      <c r="N267" s="49">
        <f>SUM(N271:N281)</f>
        <v>8000</v>
      </c>
      <c r="O267" s="49">
        <f>SUM(O271:O281)</f>
        <v>0</v>
      </c>
      <c r="P267" s="49">
        <f>SUM(P271:P281)</f>
        <v>0</v>
      </c>
      <c r="Q267" s="49">
        <f t="shared" si="403"/>
        <v>9000</v>
      </c>
      <c r="R267" s="49">
        <f>SUM(R271:R281)</f>
        <v>9000</v>
      </c>
      <c r="S267" s="49">
        <f>SUM(S271:S281)</f>
        <v>0</v>
      </c>
      <c r="T267" s="49">
        <f>SUM(T271:T281)</f>
        <v>0</v>
      </c>
    </row>
    <row r="268" spans="2:20" ht="18" x14ac:dyDescent="0.25">
      <c r="B268" s="27"/>
      <c r="C268" s="28"/>
      <c r="D268" s="29" t="s">
        <v>156</v>
      </c>
      <c r="E268" s="30">
        <f t="shared" si="318"/>
        <v>0</v>
      </c>
      <c r="F268" s="30">
        <f t="shared" ref="F268" si="404">SUM(F269:F270)</f>
        <v>0</v>
      </c>
      <c r="G268" s="30">
        <f t="shared" ref="G268" si="405">SUM(G269:G270)</f>
        <v>0</v>
      </c>
      <c r="H268" s="30">
        <f t="shared" ref="H268" si="406">SUM(H269:H270)</f>
        <v>0</v>
      </c>
      <c r="I268" s="30">
        <f t="shared" si="401"/>
        <v>0</v>
      </c>
      <c r="J268" s="30">
        <f t="shared" ref="J268" si="407">SUM(J269:J270)</f>
        <v>0</v>
      </c>
      <c r="K268" s="30">
        <f t="shared" ref="K268" si="408">SUM(K269:K270)</f>
        <v>0</v>
      </c>
      <c r="L268" s="30">
        <f t="shared" ref="L268" si="409">SUM(L269:L270)</f>
        <v>0</v>
      </c>
      <c r="M268" s="30">
        <f t="shared" si="402"/>
        <v>0</v>
      </c>
      <c r="N268" s="30">
        <f t="shared" ref="N268" si="410">SUM(N269:N270)</f>
        <v>0</v>
      </c>
      <c r="O268" s="30">
        <f t="shared" ref="O268" si="411">SUM(O269:O270)</f>
        <v>0</v>
      </c>
      <c r="P268" s="30">
        <f t="shared" ref="P268" si="412">SUM(P269:P270)</f>
        <v>0</v>
      </c>
      <c r="Q268" s="30">
        <f t="shared" si="403"/>
        <v>0</v>
      </c>
      <c r="R268" s="30">
        <f t="shared" ref="R268" si="413">SUM(R269:R270)</f>
        <v>0</v>
      </c>
      <c r="S268" s="30">
        <f t="shared" ref="S268" si="414">SUM(S269:S270)</f>
        <v>0</v>
      </c>
      <c r="T268" s="30">
        <f t="shared" ref="T268" si="415">SUM(T269:T270)</f>
        <v>0</v>
      </c>
    </row>
    <row r="269" spans="2:20" ht="18" x14ac:dyDescent="0.25">
      <c r="B269" s="27"/>
      <c r="C269" s="28"/>
      <c r="D269" s="59" t="s">
        <v>343</v>
      </c>
      <c r="E269" s="8">
        <f t="shared" si="318"/>
        <v>0</v>
      </c>
      <c r="F269" s="8">
        <v>0</v>
      </c>
      <c r="G269" s="8">
        <v>0</v>
      </c>
      <c r="H269" s="8">
        <v>0</v>
      </c>
      <c r="I269" s="8">
        <f t="shared" si="401"/>
        <v>0</v>
      </c>
      <c r="J269" s="8">
        <v>0</v>
      </c>
      <c r="K269" s="8">
        <v>0</v>
      </c>
      <c r="L269" s="8">
        <v>0</v>
      </c>
      <c r="M269" s="8">
        <f t="shared" si="402"/>
        <v>0</v>
      </c>
      <c r="N269" s="8">
        <v>0</v>
      </c>
      <c r="O269" s="8">
        <v>0</v>
      </c>
      <c r="P269" s="8">
        <v>0</v>
      </c>
      <c r="Q269" s="8">
        <f t="shared" si="403"/>
        <v>0</v>
      </c>
      <c r="R269" s="8">
        <v>0</v>
      </c>
      <c r="S269" s="8">
        <v>0</v>
      </c>
      <c r="T269" s="8">
        <v>0</v>
      </c>
    </row>
    <row r="270" spans="2:20" ht="18" x14ac:dyDescent="0.25">
      <c r="B270" s="27"/>
      <c r="C270" s="28"/>
      <c r="D270" s="59" t="s">
        <v>160</v>
      </c>
      <c r="E270" s="8">
        <f t="shared" si="318"/>
        <v>0</v>
      </c>
      <c r="F270" s="8">
        <v>0</v>
      </c>
      <c r="G270" s="8">
        <v>0</v>
      </c>
      <c r="H270" s="8">
        <v>0</v>
      </c>
      <c r="I270" s="8">
        <f t="shared" si="401"/>
        <v>0</v>
      </c>
      <c r="J270" s="8">
        <v>0</v>
      </c>
      <c r="K270" s="8">
        <v>0</v>
      </c>
      <c r="L270" s="8">
        <v>0</v>
      </c>
      <c r="M270" s="8">
        <f t="shared" si="402"/>
        <v>0</v>
      </c>
      <c r="N270" s="8">
        <v>0</v>
      </c>
      <c r="O270" s="8">
        <v>0</v>
      </c>
      <c r="P270" s="8">
        <v>0</v>
      </c>
      <c r="Q270" s="8">
        <f t="shared" si="403"/>
        <v>0</v>
      </c>
      <c r="R270" s="8">
        <v>0</v>
      </c>
      <c r="S270" s="8">
        <v>0</v>
      </c>
      <c r="T270" s="8">
        <v>0</v>
      </c>
    </row>
    <row r="271" spans="2:20" ht="30" x14ac:dyDescent="0.25">
      <c r="B271" s="5"/>
      <c r="C271" s="10" t="s">
        <v>292</v>
      </c>
      <c r="D271" s="7" t="s">
        <v>293</v>
      </c>
      <c r="E271" s="9">
        <f t="shared" si="318"/>
        <v>70</v>
      </c>
      <c r="F271" s="9">
        <v>70</v>
      </c>
      <c r="G271" s="9">
        <v>0</v>
      </c>
      <c r="H271" s="9">
        <v>0</v>
      </c>
      <c r="I271" s="9">
        <f t="shared" si="401"/>
        <v>70</v>
      </c>
      <c r="J271" s="9">
        <v>70</v>
      </c>
      <c r="K271" s="9">
        <v>0</v>
      </c>
      <c r="L271" s="9">
        <v>0</v>
      </c>
      <c r="M271" s="9">
        <f t="shared" si="402"/>
        <v>70</v>
      </c>
      <c r="N271" s="9">
        <v>70</v>
      </c>
      <c r="O271" s="9">
        <v>0</v>
      </c>
      <c r="P271" s="9">
        <v>0</v>
      </c>
      <c r="Q271" s="9">
        <f t="shared" si="403"/>
        <v>100</v>
      </c>
      <c r="R271" s="9">
        <v>100</v>
      </c>
      <c r="S271" s="9">
        <v>0</v>
      </c>
      <c r="T271" s="9">
        <v>0</v>
      </c>
    </row>
    <row r="272" spans="2:20" ht="45" x14ac:dyDescent="0.25">
      <c r="B272" s="5"/>
      <c r="C272" s="10" t="s">
        <v>294</v>
      </c>
      <c r="D272" s="7" t="s">
        <v>295</v>
      </c>
      <c r="E272" s="9">
        <f t="shared" si="318"/>
        <v>300</v>
      </c>
      <c r="F272" s="9">
        <v>300</v>
      </c>
      <c r="G272" s="9">
        <v>0</v>
      </c>
      <c r="H272" s="9">
        <v>0</v>
      </c>
      <c r="I272" s="9">
        <f t="shared" si="401"/>
        <v>300</v>
      </c>
      <c r="J272" s="9">
        <v>300</v>
      </c>
      <c r="K272" s="9">
        <v>0</v>
      </c>
      <c r="L272" s="9">
        <v>0</v>
      </c>
      <c r="M272" s="9">
        <f t="shared" si="402"/>
        <v>300</v>
      </c>
      <c r="N272" s="9">
        <v>300</v>
      </c>
      <c r="O272" s="9">
        <v>0</v>
      </c>
      <c r="P272" s="9">
        <v>0</v>
      </c>
      <c r="Q272" s="9">
        <f t="shared" si="403"/>
        <v>500</v>
      </c>
      <c r="R272" s="9">
        <v>500</v>
      </c>
      <c r="S272" s="9">
        <v>0</v>
      </c>
      <c r="T272" s="9">
        <v>0</v>
      </c>
    </row>
    <row r="273" spans="1:20" ht="45" x14ac:dyDescent="0.25">
      <c r="B273" s="5"/>
      <c r="C273" s="10" t="s">
        <v>296</v>
      </c>
      <c r="D273" s="7" t="s">
        <v>297</v>
      </c>
      <c r="E273" s="9">
        <f t="shared" si="318"/>
        <v>200</v>
      </c>
      <c r="F273" s="9">
        <v>200</v>
      </c>
      <c r="G273" s="9">
        <v>0</v>
      </c>
      <c r="H273" s="9">
        <v>0</v>
      </c>
      <c r="I273" s="9">
        <f t="shared" si="401"/>
        <v>200</v>
      </c>
      <c r="J273" s="9">
        <v>200</v>
      </c>
      <c r="K273" s="9">
        <v>0</v>
      </c>
      <c r="L273" s="9">
        <v>0</v>
      </c>
      <c r="M273" s="9">
        <f t="shared" si="402"/>
        <v>200</v>
      </c>
      <c r="N273" s="9">
        <v>200</v>
      </c>
      <c r="O273" s="9">
        <v>0</v>
      </c>
      <c r="P273" s="9">
        <v>0</v>
      </c>
      <c r="Q273" s="9">
        <f t="shared" si="403"/>
        <v>300</v>
      </c>
      <c r="R273" s="9">
        <v>300</v>
      </c>
      <c r="S273" s="9">
        <v>0</v>
      </c>
      <c r="T273" s="9">
        <v>0</v>
      </c>
    </row>
    <row r="274" spans="1:20" ht="30" x14ac:dyDescent="0.25">
      <c r="B274" s="5"/>
      <c r="C274" s="10" t="s">
        <v>298</v>
      </c>
      <c r="D274" s="7" t="s">
        <v>299</v>
      </c>
      <c r="E274" s="9">
        <f t="shared" si="318"/>
        <v>4800</v>
      </c>
      <c r="F274" s="9">
        <v>4800</v>
      </c>
      <c r="G274" s="9">
        <v>0</v>
      </c>
      <c r="H274" s="9">
        <v>0</v>
      </c>
      <c r="I274" s="9">
        <f t="shared" si="401"/>
        <v>4800</v>
      </c>
      <c r="J274" s="9">
        <v>4800</v>
      </c>
      <c r="K274" s="9">
        <v>0</v>
      </c>
      <c r="L274" s="9">
        <v>0</v>
      </c>
      <c r="M274" s="9">
        <f t="shared" si="402"/>
        <v>4800</v>
      </c>
      <c r="N274" s="9">
        <v>4800</v>
      </c>
      <c r="O274" s="9">
        <v>0</v>
      </c>
      <c r="P274" s="9">
        <v>0</v>
      </c>
      <c r="Q274" s="9">
        <f t="shared" si="403"/>
        <v>4800</v>
      </c>
      <c r="R274" s="9">
        <v>4800</v>
      </c>
      <c r="S274" s="9">
        <v>0</v>
      </c>
      <c r="T274" s="9">
        <v>0</v>
      </c>
    </row>
    <row r="275" spans="1:20" ht="30" x14ac:dyDescent="0.25">
      <c r="B275" s="5"/>
      <c r="C275" s="10" t="s">
        <v>300</v>
      </c>
      <c r="D275" s="7" t="s">
        <v>301</v>
      </c>
      <c r="E275" s="9">
        <f t="shared" si="318"/>
        <v>465</v>
      </c>
      <c r="F275" s="9">
        <v>465</v>
      </c>
      <c r="G275" s="9">
        <v>0</v>
      </c>
      <c r="H275" s="9">
        <v>0</v>
      </c>
      <c r="I275" s="9">
        <f t="shared" si="401"/>
        <v>465</v>
      </c>
      <c r="J275" s="9">
        <v>465</v>
      </c>
      <c r="K275" s="9">
        <v>0</v>
      </c>
      <c r="L275" s="9">
        <v>0</v>
      </c>
      <c r="M275" s="9">
        <f t="shared" si="402"/>
        <v>465</v>
      </c>
      <c r="N275" s="9">
        <v>465</v>
      </c>
      <c r="O275" s="9">
        <v>0</v>
      </c>
      <c r="P275" s="9">
        <v>0</v>
      </c>
      <c r="Q275" s="9">
        <f t="shared" si="403"/>
        <v>500</v>
      </c>
      <c r="R275" s="9">
        <v>500</v>
      </c>
      <c r="S275" s="9">
        <v>0</v>
      </c>
      <c r="T275" s="9">
        <v>0</v>
      </c>
    </row>
    <row r="276" spans="1:20" ht="30" x14ac:dyDescent="0.25">
      <c r="B276" s="5"/>
      <c r="C276" s="10" t="s">
        <v>302</v>
      </c>
      <c r="D276" s="7" t="s">
        <v>303</v>
      </c>
      <c r="E276" s="9">
        <f t="shared" si="318"/>
        <v>48</v>
      </c>
      <c r="F276" s="9">
        <v>48</v>
      </c>
      <c r="G276" s="9">
        <v>0</v>
      </c>
      <c r="H276" s="9">
        <v>0</v>
      </c>
      <c r="I276" s="9">
        <f t="shared" si="401"/>
        <v>48</v>
      </c>
      <c r="J276" s="9">
        <v>48</v>
      </c>
      <c r="K276" s="9">
        <v>0</v>
      </c>
      <c r="L276" s="9">
        <v>0</v>
      </c>
      <c r="M276" s="9">
        <f t="shared" si="402"/>
        <v>48</v>
      </c>
      <c r="N276" s="9">
        <v>48</v>
      </c>
      <c r="O276" s="9">
        <v>0</v>
      </c>
      <c r="P276" s="9">
        <v>0</v>
      </c>
      <c r="Q276" s="9">
        <f t="shared" si="403"/>
        <v>50</v>
      </c>
      <c r="R276" s="9">
        <v>50</v>
      </c>
      <c r="S276" s="9">
        <v>0</v>
      </c>
      <c r="T276" s="9">
        <v>0</v>
      </c>
    </row>
    <row r="277" spans="1:20" ht="45" x14ac:dyDescent="0.25">
      <c r="B277" s="5"/>
      <c r="C277" s="10" t="s">
        <v>304</v>
      </c>
      <c r="D277" s="7" t="s">
        <v>305</v>
      </c>
      <c r="E277" s="9">
        <f t="shared" si="318"/>
        <v>24</v>
      </c>
      <c r="F277" s="9">
        <v>24</v>
      </c>
      <c r="G277" s="9">
        <v>0</v>
      </c>
      <c r="H277" s="9">
        <v>0</v>
      </c>
      <c r="I277" s="9">
        <f t="shared" si="401"/>
        <v>24</v>
      </c>
      <c r="J277" s="9">
        <v>24</v>
      </c>
      <c r="K277" s="9">
        <v>0</v>
      </c>
      <c r="L277" s="9">
        <v>0</v>
      </c>
      <c r="M277" s="9">
        <f t="shared" si="402"/>
        <v>24</v>
      </c>
      <c r="N277" s="9">
        <v>24</v>
      </c>
      <c r="O277" s="9">
        <v>0</v>
      </c>
      <c r="P277" s="9">
        <v>0</v>
      </c>
      <c r="Q277" s="9">
        <f t="shared" si="403"/>
        <v>60</v>
      </c>
      <c r="R277" s="9">
        <v>60</v>
      </c>
      <c r="S277" s="9">
        <v>0</v>
      </c>
      <c r="T277" s="9">
        <v>0</v>
      </c>
    </row>
    <row r="278" spans="1:20" ht="30" x14ac:dyDescent="0.25">
      <c r="B278" s="5"/>
      <c r="C278" s="10" t="s">
        <v>306</v>
      </c>
      <c r="D278" s="7" t="s">
        <v>307</v>
      </c>
      <c r="E278" s="9">
        <f t="shared" si="318"/>
        <v>417</v>
      </c>
      <c r="F278" s="9">
        <v>417</v>
      </c>
      <c r="G278" s="9">
        <v>0</v>
      </c>
      <c r="H278" s="9">
        <v>0</v>
      </c>
      <c r="I278" s="9">
        <f t="shared" si="401"/>
        <v>417</v>
      </c>
      <c r="J278" s="9">
        <v>417</v>
      </c>
      <c r="K278" s="9">
        <v>0</v>
      </c>
      <c r="L278" s="9">
        <v>0</v>
      </c>
      <c r="M278" s="9">
        <f t="shared" si="402"/>
        <v>417</v>
      </c>
      <c r="N278" s="9">
        <v>417</v>
      </c>
      <c r="O278" s="9">
        <v>0</v>
      </c>
      <c r="P278" s="9">
        <v>0</v>
      </c>
      <c r="Q278" s="9">
        <f t="shared" si="403"/>
        <v>500</v>
      </c>
      <c r="R278" s="9">
        <v>500</v>
      </c>
      <c r="S278" s="9">
        <v>0</v>
      </c>
      <c r="T278" s="9">
        <v>0</v>
      </c>
    </row>
    <row r="279" spans="1:20" ht="30" x14ac:dyDescent="0.25">
      <c r="B279" s="5"/>
      <c r="C279" s="10" t="s">
        <v>308</v>
      </c>
      <c r="D279" s="7" t="s">
        <v>309</v>
      </c>
      <c r="E279" s="9">
        <f t="shared" si="318"/>
        <v>1117</v>
      </c>
      <c r="F279" s="9">
        <v>1117</v>
      </c>
      <c r="G279" s="9">
        <v>0</v>
      </c>
      <c r="H279" s="9">
        <v>0</v>
      </c>
      <c r="I279" s="9">
        <f t="shared" si="401"/>
        <v>1117</v>
      </c>
      <c r="J279" s="9">
        <v>1117</v>
      </c>
      <c r="K279" s="9">
        <v>0</v>
      </c>
      <c r="L279" s="9">
        <v>0</v>
      </c>
      <c r="M279" s="9">
        <f t="shared" si="402"/>
        <v>1117</v>
      </c>
      <c r="N279" s="9">
        <v>1117</v>
      </c>
      <c r="O279" s="9">
        <v>0</v>
      </c>
      <c r="P279" s="9">
        <v>0</v>
      </c>
      <c r="Q279" s="9">
        <f t="shared" si="403"/>
        <v>1540</v>
      </c>
      <c r="R279" s="9">
        <v>1540</v>
      </c>
      <c r="S279" s="9">
        <v>0</v>
      </c>
      <c r="T279" s="9">
        <v>0</v>
      </c>
    </row>
    <row r="280" spans="1:20" ht="30" x14ac:dyDescent="0.25">
      <c r="B280" s="5"/>
      <c r="C280" s="10" t="s">
        <v>310</v>
      </c>
      <c r="D280" s="7" t="s">
        <v>311</v>
      </c>
      <c r="E280" s="9">
        <f t="shared" si="318"/>
        <v>343</v>
      </c>
      <c r="F280" s="9">
        <v>343</v>
      </c>
      <c r="G280" s="9">
        <v>0</v>
      </c>
      <c r="H280" s="9">
        <v>0</v>
      </c>
      <c r="I280" s="9">
        <f t="shared" si="401"/>
        <v>343</v>
      </c>
      <c r="J280" s="9">
        <v>343</v>
      </c>
      <c r="K280" s="9">
        <v>0</v>
      </c>
      <c r="L280" s="9">
        <v>0</v>
      </c>
      <c r="M280" s="9">
        <f t="shared" si="402"/>
        <v>343</v>
      </c>
      <c r="N280" s="9">
        <v>343</v>
      </c>
      <c r="O280" s="9">
        <v>0</v>
      </c>
      <c r="P280" s="9">
        <v>0</v>
      </c>
      <c r="Q280" s="9">
        <f t="shared" si="403"/>
        <v>400</v>
      </c>
      <c r="R280" s="9">
        <v>400</v>
      </c>
      <c r="S280" s="9">
        <v>0</v>
      </c>
      <c r="T280" s="9">
        <v>0</v>
      </c>
    </row>
    <row r="281" spans="1:20" ht="30" x14ac:dyDescent="0.25">
      <c r="A281" s="32"/>
      <c r="B281" s="5"/>
      <c r="C281" s="10" t="s">
        <v>312</v>
      </c>
      <c r="D281" s="7" t="s">
        <v>313</v>
      </c>
      <c r="E281" s="9">
        <f t="shared" si="318"/>
        <v>216</v>
      </c>
      <c r="F281" s="9">
        <v>216</v>
      </c>
      <c r="G281" s="9">
        <v>0</v>
      </c>
      <c r="H281" s="9">
        <v>0</v>
      </c>
      <c r="I281" s="9">
        <f t="shared" si="401"/>
        <v>216</v>
      </c>
      <c r="J281" s="9">
        <v>216</v>
      </c>
      <c r="K281" s="9">
        <v>0</v>
      </c>
      <c r="L281" s="9">
        <v>0</v>
      </c>
      <c r="M281" s="9">
        <f t="shared" si="402"/>
        <v>216</v>
      </c>
      <c r="N281" s="9">
        <v>216</v>
      </c>
      <c r="O281" s="9">
        <v>0</v>
      </c>
      <c r="P281" s="9">
        <v>0</v>
      </c>
      <c r="Q281" s="9">
        <f t="shared" si="403"/>
        <v>250</v>
      </c>
      <c r="R281" s="9">
        <v>250</v>
      </c>
      <c r="S281" s="9">
        <v>0</v>
      </c>
      <c r="T281" s="9">
        <v>0</v>
      </c>
    </row>
    <row r="282" spans="1:20" ht="36" x14ac:dyDescent="0.25">
      <c r="B282" s="45" t="s">
        <v>132</v>
      </c>
      <c r="C282" s="46"/>
      <c r="D282" s="47" t="s">
        <v>33</v>
      </c>
      <c r="E282" s="49">
        <f t="shared" si="318"/>
        <v>39000</v>
      </c>
      <c r="F282" s="49">
        <f>SUM(F286:F287)</f>
        <v>39000</v>
      </c>
      <c r="G282" s="49">
        <f>SUM(G286:G287)</f>
        <v>0</v>
      </c>
      <c r="H282" s="49">
        <f>SUM(H286:H287)</f>
        <v>0</v>
      </c>
      <c r="I282" s="49">
        <f t="shared" si="401"/>
        <v>39000</v>
      </c>
      <c r="J282" s="49">
        <f>SUM(J286:J287)</f>
        <v>39000</v>
      </c>
      <c r="K282" s="49">
        <f>SUM(K286:K287)</f>
        <v>0</v>
      </c>
      <c r="L282" s="49">
        <f>SUM(L286:L287)</f>
        <v>0</v>
      </c>
      <c r="M282" s="49">
        <f t="shared" si="402"/>
        <v>39000</v>
      </c>
      <c r="N282" s="49">
        <f>SUM(N286:N287)</f>
        <v>39000</v>
      </c>
      <c r="O282" s="49">
        <f>SUM(O286:O287)</f>
        <v>0</v>
      </c>
      <c r="P282" s="49">
        <f>SUM(P286:P287)</f>
        <v>0</v>
      </c>
      <c r="Q282" s="49">
        <f t="shared" si="403"/>
        <v>39100</v>
      </c>
      <c r="R282" s="49">
        <f>SUM(R286:R287)</f>
        <v>39100</v>
      </c>
      <c r="S282" s="49">
        <f>SUM(S286:S287)</f>
        <v>0</v>
      </c>
      <c r="T282" s="49">
        <f>SUM(T286:T287)</f>
        <v>0</v>
      </c>
    </row>
    <row r="283" spans="1:20" ht="18" x14ac:dyDescent="0.25">
      <c r="B283" s="27"/>
      <c r="C283" s="28"/>
      <c r="D283" s="29" t="s">
        <v>156</v>
      </c>
      <c r="E283" s="30">
        <f t="shared" si="318"/>
        <v>3061</v>
      </c>
      <c r="F283" s="30">
        <f t="shared" ref="F283" si="416">SUM(F284:F285)</f>
        <v>3061</v>
      </c>
      <c r="G283" s="30">
        <f t="shared" ref="G283" si="417">SUM(G284:G285)</f>
        <v>0</v>
      </c>
      <c r="H283" s="30">
        <f t="shared" ref="H283" si="418">SUM(H284:H285)</f>
        <v>0</v>
      </c>
      <c r="I283" s="30">
        <f t="shared" si="401"/>
        <v>3061</v>
      </c>
      <c r="J283" s="30">
        <f t="shared" ref="J283" si="419">SUM(J284:J285)</f>
        <v>3061</v>
      </c>
      <c r="K283" s="30">
        <f t="shared" ref="K283" si="420">SUM(K284:K285)</f>
        <v>0</v>
      </c>
      <c r="L283" s="30">
        <f t="shared" ref="L283" si="421">SUM(L284:L285)</f>
        <v>0</v>
      </c>
      <c r="M283" s="30">
        <f t="shared" si="402"/>
        <v>3061</v>
      </c>
      <c r="N283" s="30">
        <f t="shared" ref="N283" si="422">SUM(N284:N285)</f>
        <v>3061</v>
      </c>
      <c r="O283" s="30">
        <f t="shared" ref="O283" si="423">SUM(O284:O285)</f>
        <v>0</v>
      </c>
      <c r="P283" s="30">
        <f t="shared" ref="P283" si="424">SUM(P284:P285)</f>
        <v>0</v>
      </c>
      <c r="Q283" s="30">
        <f t="shared" si="403"/>
        <v>3061</v>
      </c>
      <c r="R283" s="30">
        <f t="shared" ref="R283" si="425">SUM(R284:R285)</f>
        <v>3061</v>
      </c>
      <c r="S283" s="30">
        <f t="shared" ref="S283" si="426">SUM(S284:S285)</f>
        <v>0</v>
      </c>
      <c r="T283" s="30">
        <f t="shared" ref="T283" si="427">SUM(T284:T285)</f>
        <v>0</v>
      </c>
    </row>
    <row r="284" spans="1:20" ht="18" x14ac:dyDescent="0.25">
      <c r="B284" s="27"/>
      <c r="C284" s="28"/>
      <c r="D284" s="59" t="s">
        <v>343</v>
      </c>
      <c r="E284" s="8">
        <f t="shared" si="318"/>
        <v>0</v>
      </c>
      <c r="F284" s="8">
        <v>0</v>
      </c>
      <c r="G284" s="8">
        <v>0</v>
      </c>
      <c r="H284" s="8">
        <v>0</v>
      </c>
      <c r="I284" s="8">
        <f t="shared" si="401"/>
        <v>0</v>
      </c>
      <c r="J284" s="8">
        <v>0</v>
      </c>
      <c r="K284" s="8">
        <v>0</v>
      </c>
      <c r="L284" s="8">
        <v>0</v>
      </c>
      <c r="M284" s="8">
        <f t="shared" si="402"/>
        <v>0</v>
      </c>
      <c r="N284" s="8">
        <v>0</v>
      </c>
      <c r="O284" s="8">
        <v>0</v>
      </c>
      <c r="P284" s="8">
        <v>0</v>
      </c>
      <c r="Q284" s="8">
        <f t="shared" si="403"/>
        <v>0</v>
      </c>
      <c r="R284" s="8">
        <v>0</v>
      </c>
      <c r="S284" s="8">
        <v>0</v>
      </c>
      <c r="T284" s="8">
        <v>0</v>
      </c>
    </row>
    <row r="285" spans="1:20" ht="18" x14ac:dyDescent="0.25">
      <c r="B285" s="27"/>
      <c r="C285" s="28"/>
      <c r="D285" s="59" t="s">
        <v>160</v>
      </c>
      <c r="E285" s="8">
        <f t="shared" si="318"/>
        <v>3061</v>
      </c>
      <c r="F285" s="8">
        <v>3061</v>
      </c>
      <c r="G285" s="8">
        <v>0</v>
      </c>
      <c r="H285" s="8">
        <v>0</v>
      </c>
      <c r="I285" s="8">
        <f t="shared" si="401"/>
        <v>3061</v>
      </c>
      <c r="J285" s="8">
        <v>3061</v>
      </c>
      <c r="K285" s="8">
        <v>0</v>
      </c>
      <c r="L285" s="8">
        <v>0</v>
      </c>
      <c r="M285" s="8">
        <f t="shared" si="402"/>
        <v>3061</v>
      </c>
      <c r="N285" s="8">
        <v>3061</v>
      </c>
      <c r="O285" s="8">
        <v>0</v>
      </c>
      <c r="P285" s="8">
        <v>0</v>
      </c>
      <c r="Q285" s="8">
        <f t="shared" si="403"/>
        <v>3061</v>
      </c>
      <c r="R285" s="8">
        <v>3061</v>
      </c>
      <c r="S285" s="8">
        <v>0</v>
      </c>
      <c r="T285" s="8">
        <v>0</v>
      </c>
    </row>
    <row r="286" spans="1:20" ht="30" x14ac:dyDescent="0.25">
      <c r="B286" s="5"/>
      <c r="C286" s="10" t="s">
        <v>314</v>
      </c>
      <c r="D286" s="7" t="s">
        <v>315</v>
      </c>
      <c r="E286" s="9">
        <f t="shared" ref="E286:E336" si="428">SUM(F286:H286)</f>
        <v>725</v>
      </c>
      <c r="F286" s="9">
        <v>725</v>
      </c>
      <c r="G286" s="9">
        <v>0</v>
      </c>
      <c r="H286" s="9">
        <v>0</v>
      </c>
      <c r="I286" s="9">
        <f t="shared" si="401"/>
        <v>725</v>
      </c>
      <c r="J286" s="9">
        <v>725</v>
      </c>
      <c r="K286" s="9">
        <v>0</v>
      </c>
      <c r="L286" s="9">
        <v>0</v>
      </c>
      <c r="M286" s="9">
        <f t="shared" si="402"/>
        <v>725</v>
      </c>
      <c r="N286" s="9">
        <v>725</v>
      </c>
      <c r="O286" s="9">
        <v>0</v>
      </c>
      <c r="P286" s="9">
        <v>0</v>
      </c>
      <c r="Q286" s="9">
        <f t="shared" si="403"/>
        <v>800</v>
      </c>
      <c r="R286" s="9">
        <v>800</v>
      </c>
      <c r="S286" s="9">
        <v>0</v>
      </c>
      <c r="T286" s="9">
        <v>0</v>
      </c>
    </row>
    <row r="287" spans="1:20" ht="60" x14ac:dyDescent="0.25">
      <c r="B287" s="5"/>
      <c r="C287" s="10" t="s">
        <v>316</v>
      </c>
      <c r="D287" s="7" t="s">
        <v>373</v>
      </c>
      <c r="E287" s="9">
        <f t="shared" si="428"/>
        <v>38275</v>
      </c>
      <c r="F287" s="9">
        <v>38275</v>
      </c>
      <c r="G287" s="9">
        <v>0</v>
      </c>
      <c r="H287" s="9">
        <v>0</v>
      </c>
      <c r="I287" s="9">
        <f t="shared" si="401"/>
        <v>38275</v>
      </c>
      <c r="J287" s="9">
        <v>38275</v>
      </c>
      <c r="K287" s="9">
        <v>0</v>
      </c>
      <c r="L287" s="9">
        <v>0</v>
      </c>
      <c r="M287" s="9">
        <f t="shared" si="402"/>
        <v>38275</v>
      </c>
      <c r="N287" s="9">
        <v>38275</v>
      </c>
      <c r="O287" s="9">
        <v>0</v>
      </c>
      <c r="P287" s="9">
        <v>0</v>
      </c>
      <c r="Q287" s="9">
        <f t="shared" si="403"/>
        <v>38300</v>
      </c>
      <c r="R287" s="9">
        <v>38300</v>
      </c>
      <c r="S287" s="9">
        <v>0</v>
      </c>
      <c r="T287" s="9">
        <v>0</v>
      </c>
    </row>
    <row r="288" spans="1:20" ht="31.5" x14ac:dyDescent="0.25">
      <c r="A288" s="34"/>
      <c r="B288" s="45" t="s">
        <v>134</v>
      </c>
      <c r="C288" s="46"/>
      <c r="D288" s="47" t="s">
        <v>133</v>
      </c>
      <c r="E288" s="49">
        <f t="shared" si="428"/>
        <v>26000</v>
      </c>
      <c r="F288" s="49">
        <f>SUM(F293:F296)</f>
        <v>26000</v>
      </c>
      <c r="G288" s="49">
        <f t="shared" ref="G288:H288" si="429">SUM(G293:G296)</f>
        <v>0</v>
      </c>
      <c r="H288" s="49">
        <f t="shared" si="429"/>
        <v>0</v>
      </c>
      <c r="I288" s="49">
        <f t="shared" si="401"/>
        <v>26000</v>
      </c>
      <c r="J288" s="49">
        <f>SUM(J293:J296)</f>
        <v>26000</v>
      </c>
      <c r="K288" s="49">
        <f t="shared" ref="K288" si="430">SUM(K293:K296)</f>
        <v>0</v>
      </c>
      <c r="L288" s="49">
        <f t="shared" ref="L288" si="431">SUM(L293:L296)</f>
        <v>0</v>
      </c>
      <c r="M288" s="49">
        <f t="shared" si="402"/>
        <v>26000</v>
      </c>
      <c r="N288" s="49">
        <f>SUM(N293:N296)</f>
        <v>26000</v>
      </c>
      <c r="O288" s="49">
        <f t="shared" ref="O288" si="432">SUM(O293:O296)</f>
        <v>0</v>
      </c>
      <c r="P288" s="49">
        <f t="shared" ref="P288" si="433">SUM(P293:P296)</f>
        <v>0</v>
      </c>
      <c r="Q288" s="49">
        <f t="shared" si="403"/>
        <v>26000</v>
      </c>
      <c r="R288" s="49">
        <f>SUM(R293:R296)</f>
        <v>26000</v>
      </c>
      <c r="S288" s="49">
        <f t="shared" ref="S288" si="434">SUM(S293:S296)</f>
        <v>0</v>
      </c>
      <c r="T288" s="49">
        <f t="shared" ref="T288" si="435">SUM(T293:T296)</f>
        <v>0</v>
      </c>
    </row>
    <row r="289" spans="1:20" ht="18" x14ac:dyDescent="0.25">
      <c r="B289" s="27"/>
      <c r="C289" s="28"/>
      <c r="D289" s="29" t="s">
        <v>156</v>
      </c>
      <c r="E289" s="30">
        <f t="shared" si="428"/>
        <v>0</v>
      </c>
      <c r="F289" s="30">
        <f t="shared" ref="F289" si="436">SUM(F290:F291)</f>
        <v>0</v>
      </c>
      <c r="G289" s="30">
        <f t="shared" ref="G289" si="437">SUM(G290:G291)</f>
        <v>0</v>
      </c>
      <c r="H289" s="30">
        <f t="shared" ref="H289" si="438">SUM(H290:H291)</f>
        <v>0</v>
      </c>
      <c r="I289" s="30">
        <f t="shared" si="401"/>
        <v>0</v>
      </c>
      <c r="J289" s="30">
        <f t="shared" ref="J289" si="439">SUM(J290:J291)</f>
        <v>0</v>
      </c>
      <c r="K289" s="30">
        <f t="shared" ref="K289" si="440">SUM(K290:K291)</f>
        <v>0</v>
      </c>
      <c r="L289" s="30">
        <f t="shared" ref="L289" si="441">SUM(L290:L291)</f>
        <v>0</v>
      </c>
      <c r="M289" s="30">
        <f t="shared" si="402"/>
        <v>0</v>
      </c>
      <c r="N289" s="30">
        <f t="shared" ref="N289" si="442">SUM(N290:N291)</f>
        <v>0</v>
      </c>
      <c r="O289" s="30">
        <f t="shared" ref="O289" si="443">SUM(O290:O291)</f>
        <v>0</v>
      </c>
      <c r="P289" s="30">
        <f t="shared" ref="P289" si="444">SUM(P290:P291)</f>
        <v>0</v>
      </c>
      <c r="Q289" s="30">
        <f t="shared" si="403"/>
        <v>0</v>
      </c>
      <c r="R289" s="30">
        <f t="shared" ref="R289" si="445">SUM(R290:R291)</f>
        <v>0</v>
      </c>
      <c r="S289" s="30">
        <f t="shared" ref="S289" si="446">SUM(S290:S291)</f>
        <v>0</v>
      </c>
      <c r="T289" s="30">
        <f t="shared" ref="T289" si="447">SUM(T290:T291)</f>
        <v>0</v>
      </c>
    </row>
    <row r="290" spans="1:20" ht="18" x14ac:dyDescent="0.25">
      <c r="B290" s="27"/>
      <c r="C290" s="28"/>
      <c r="D290" s="59" t="s">
        <v>343</v>
      </c>
      <c r="E290" s="8">
        <f t="shared" si="428"/>
        <v>0</v>
      </c>
      <c r="F290" s="8">
        <v>0</v>
      </c>
      <c r="G290" s="8">
        <v>0</v>
      </c>
      <c r="H290" s="8">
        <v>0</v>
      </c>
      <c r="I290" s="8">
        <f t="shared" si="401"/>
        <v>0</v>
      </c>
      <c r="J290" s="8">
        <v>0</v>
      </c>
      <c r="K290" s="8">
        <v>0</v>
      </c>
      <c r="L290" s="8">
        <v>0</v>
      </c>
      <c r="M290" s="8">
        <f t="shared" si="402"/>
        <v>0</v>
      </c>
      <c r="N290" s="8">
        <v>0</v>
      </c>
      <c r="O290" s="8">
        <v>0</v>
      </c>
      <c r="P290" s="8">
        <v>0</v>
      </c>
      <c r="Q290" s="8">
        <f t="shared" si="403"/>
        <v>0</v>
      </c>
      <c r="R290" s="8">
        <v>0</v>
      </c>
      <c r="S290" s="8">
        <v>0</v>
      </c>
      <c r="T290" s="8">
        <v>0</v>
      </c>
    </row>
    <row r="291" spans="1:20" ht="18" x14ac:dyDescent="0.25">
      <c r="B291" s="27"/>
      <c r="C291" s="28"/>
      <c r="D291" s="59" t="s">
        <v>160</v>
      </c>
      <c r="E291" s="8">
        <f t="shared" si="428"/>
        <v>0</v>
      </c>
      <c r="F291" s="8">
        <v>0</v>
      </c>
      <c r="G291" s="8">
        <v>0</v>
      </c>
      <c r="H291" s="8">
        <v>0</v>
      </c>
      <c r="I291" s="8">
        <f t="shared" si="401"/>
        <v>0</v>
      </c>
      <c r="J291" s="8">
        <v>0</v>
      </c>
      <c r="K291" s="8">
        <v>0</v>
      </c>
      <c r="L291" s="8">
        <v>0</v>
      </c>
      <c r="M291" s="8">
        <f t="shared" si="402"/>
        <v>0</v>
      </c>
      <c r="N291" s="8">
        <v>0</v>
      </c>
      <c r="O291" s="8">
        <v>0</v>
      </c>
      <c r="P291" s="8">
        <v>0</v>
      </c>
      <c r="Q291" s="8">
        <f t="shared" si="403"/>
        <v>0</v>
      </c>
      <c r="R291" s="8">
        <v>0</v>
      </c>
      <c r="S291" s="8">
        <v>0</v>
      </c>
      <c r="T291" s="8">
        <v>0</v>
      </c>
    </row>
    <row r="292" spans="1:20" ht="36" x14ac:dyDescent="0.25">
      <c r="B292" s="85"/>
      <c r="C292" s="86"/>
      <c r="D292" s="87" t="s">
        <v>402</v>
      </c>
      <c r="E292" s="88">
        <f t="shared" si="428"/>
        <v>26000</v>
      </c>
      <c r="F292" s="84">
        <v>26000</v>
      </c>
      <c r="G292" s="84">
        <v>0</v>
      </c>
      <c r="H292" s="84">
        <v>0</v>
      </c>
      <c r="I292" s="84">
        <f t="shared" si="401"/>
        <v>26000</v>
      </c>
      <c r="J292" s="84">
        <v>26000</v>
      </c>
      <c r="K292" s="84">
        <v>0</v>
      </c>
      <c r="L292" s="84">
        <v>0</v>
      </c>
      <c r="M292" s="84">
        <f t="shared" si="402"/>
        <v>26000</v>
      </c>
      <c r="N292" s="84">
        <v>26000</v>
      </c>
      <c r="O292" s="84">
        <v>0</v>
      </c>
      <c r="P292" s="84">
        <v>0</v>
      </c>
      <c r="Q292" s="88">
        <f t="shared" si="403"/>
        <v>26000</v>
      </c>
      <c r="R292" s="84">
        <v>26000</v>
      </c>
      <c r="S292" s="84">
        <v>0</v>
      </c>
      <c r="T292" s="84">
        <v>0</v>
      </c>
    </row>
    <row r="293" spans="1:20" ht="60" x14ac:dyDescent="0.25">
      <c r="A293" s="34"/>
      <c r="B293" s="5"/>
      <c r="C293" s="10" t="s">
        <v>317</v>
      </c>
      <c r="D293" s="7" t="s">
        <v>318</v>
      </c>
      <c r="E293" s="9">
        <f t="shared" si="428"/>
        <v>19636.5</v>
      </c>
      <c r="F293" s="9">
        <v>19636.5</v>
      </c>
      <c r="G293" s="9">
        <v>0</v>
      </c>
      <c r="H293" s="9">
        <v>0</v>
      </c>
      <c r="I293" s="9">
        <f t="shared" si="401"/>
        <v>19636.5</v>
      </c>
      <c r="J293" s="9">
        <v>19636.5</v>
      </c>
      <c r="K293" s="9">
        <v>0</v>
      </c>
      <c r="L293" s="9">
        <v>0</v>
      </c>
      <c r="M293" s="9">
        <f t="shared" si="402"/>
        <v>19636.5</v>
      </c>
      <c r="N293" s="9">
        <v>19636.5</v>
      </c>
      <c r="O293" s="9">
        <v>0</v>
      </c>
      <c r="P293" s="9">
        <v>0</v>
      </c>
      <c r="Q293" s="9">
        <f t="shared" si="403"/>
        <v>19636.5</v>
      </c>
      <c r="R293" s="9">
        <v>19636.5</v>
      </c>
      <c r="S293" s="9">
        <v>0</v>
      </c>
      <c r="T293" s="9">
        <v>0</v>
      </c>
    </row>
    <row r="294" spans="1:20" ht="30" x14ac:dyDescent="0.25">
      <c r="A294" s="34"/>
      <c r="B294" s="5"/>
      <c r="C294" s="10" t="s">
        <v>319</v>
      </c>
      <c r="D294" s="7" t="s">
        <v>320</v>
      </c>
      <c r="E294" s="9">
        <f t="shared" si="428"/>
        <v>3738.2</v>
      </c>
      <c r="F294" s="9">
        <v>3738.2</v>
      </c>
      <c r="G294" s="9">
        <v>0</v>
      </c>
      <c r="H294" s="9">
        <v>0</v>
      </c>
      <c r="I294" s="9">
        <f t="shared" si="401"/>
        <v>3738.2</v>
      </c>
      <c r="J294" s="9">
        <v>3738.2</v>
      </c>
      <c r="K294" s="9">
        <v>0</v>
      </c>
      <c r="L294" s="9">
        <v>0</v>
      </c>
      <c r="M294" s="9">
        <f t="shared" si="402"/>
        <v>3738.2</v>
      </c>
      <c r="N294" s="9">
        <v>3738.2</v>
      </c>
      <c r="O294" s="9">
        <v>0</v>
      </c>
      <c r="P294" s="9">
        <v>0</v>
      </c>
      <c r="Q294" s="9">
        <f t="shared" si="403"/>
        <v>3738.2</v>
      </c>
      <c r="R294" s="9">
        <v>3738.2</v>
      </c>
      <c r="S294" s="9">
        <v>0</v>
      </c>
      <c r="T294" s="9">
        <v>0</v>
      </c>
    </row>
    <row r="295" spans="1:20" ht="30" x14ac:dyDescent="0.25">
      <c r="A295" s="34"/>
      <c r="B295" s="5"/>
      <c r="C295" s="10" t="s">
        <v>321</v>
      </c>
      <c r="D295" s="7" t="s">
        <v>322</v>
      </c>
      <c r="E295" s="9">
        <f t="shared" si="428"/>
        <v>207.3</v>
      </c>
      <c r="F295" s="9">
        <v>207.3</v>
      </c>
      <c r="G295" s="9">
        <v>0</v>
      </c>
      <c r="H295" s="9">
        <v>0</v>
      </c>
      <c r="I295" s="9">
        <f t="shared" si="401"/>
        <v>207.3</v>
      </c>
      <c r="J295" s="9">
        <v>207.3</v>
      </c>
      <c r="K295" s="9">
        <v>0</v>
      </c>
      <c r="L295" s="9">
        <v>0</v>
      </c>
      <c r="M295" s="9">
        <f t="shared" si="402"/>
        <v>207.3</v>
      </c>
      <c r="N295" s="9">
        <v>207.3</v>
      </c>
      <c r="O295" s="9">
        <v>0</v>
      </c>
      <c r="P295" s="9">
        <v>0</v>
      </c>
      <c r="Q295" s="9">
        <f t="shared" si="403"/>
        <v>207.3</v>
      </c>
      <c r="R295" s="9">
        <v>207.3</v>
      </c>
      <c r="S295" s="9">
        <v>0</v>
      </c>
      <c r="T295" s="9">
        <v>0</v>
      </c>
    </row>
    <row r="296" spans="1:20" ht="45" x14ac:dyDescent="0.25">
      <c r="A296" s="34"/>
      <c r="B296" s="5"/>
      <c r="C296" s="10" t="s">
        <v>323</v>
      </c>
      <c r="D296" s="7" t="s">
        <v>324</v>
      </c>
      <c r="E296" s="9">
        <f t="shared" si="428"/>
        <v>2418</v>
      </c>
      <c r="F296" s="9">
        <v>2418</v>
      </c>
      <c r="G296" s="9">
        <v>0</v>
      </c>
      <c r="H296" s="9">
        <v>0</v>
      </c>
      <c r="I296" s="9">
        <f t="shared" si="401"/>
        <v>2418</v>
      </c>
      <c r="J296" s="9">
        <v>2418</v>
      </c>
      <c r="K296" s="9">
        <v>0</v>
      </c>
      <c r="L296" s="9">
        <v>0</v>
      </c>
      <c r="M296" s="9">
        <f t="shared" si="402"/>
        <v>2418</v>
      </c>
      <c r="N296" s="9">
        <v>2418</v>
      </c>
      <c r="O296" s="9">
        <v>0</v>
      </c>
      <c r="P296" s="9">
        <v>0</v>
      </c>
      <c r="Q296" s="9">
        <f t="shared" si="403"/>
        <v>2418</v>
      </c>
      <c r="R296" s="9">
        <v>2418</v>
      </c>
      <c r="S296" s="9">
        <v>0</v>
      </c>
      <c r="T296" s="9">
        <v>0</v>
      </c>
    </row>
    <row r="297" spans="1:20" ht="31.5" x14ac:dyDescent="0.25">
      <c r="A297" s="34"/>
      <c r="B297" s="45" t="s">
        <v>136</v>
      </c>
      <c r="C297" s="46"/>
      <c r="D297" s="47" t="s">
        <v>135</v>
      </c>
      <c r="E297" s="49">
        <f t="shared" si="428"/>
        <v>22300</v>
      </c>
      <c r="F297" s="49">
        <f>SUM(F301:F302)</f>
        <v>22300</v>
      </c>
      <c r="G297" s="49">
        <f>SUM(G301:G302)</f>
        <v>0</v>
      </c>
      <c r="H297" s="49">
        <f>SUM(H301:H302)</f>
        <v>0</v>
      </c>
      <c r="I297" s="49">
        <f t="shared" si="401"/>
        <v>22600</v>
      </c>
      <c r="J297" s="49">
        <f>SUM(J301:J302)</f>
        <v>22600</v>
      </c>
      <c r="K297" s="49">
        <f>SUM(K301:K302)</f>
        <v>0</v>
      </c>
      <c r="L297" s="49">
        <f>SUM(L301:L302)</f>
        <v>0</v>
      </c>
      <c r="M297" s="49">
        <f t="shared" si="402"/>
        <v>22600</v>
      </c>
      <c r="N297" s="49">
        <f>SUM(N301:N302)</f>
        <v>22600</v>
      </c>
      <c r="O297" s="49">
        <f>SUM(O301:O302)</f>
        <v>0</v>
      </c>
      <c r="P297" s="49">
        <f>SUM(P301:P302)</f>
        <v>0</v>
      </c>
      <c r="Q297" s="49">
        <f t="shared" si="403"/>
        <v>24000</v>
      </c>
      <c r="R297" s="49">
        <f>SUM(R301:R302)</f>
        <v>24000</v>
      </c>
      <c r="S297" s="49">
        <f>SUM(S301:S302)</f>
        <v>0</v>
      </c>
      <c r="T297" s="49">
        <f>SUM(T301:T302)</f>
        <v>0</v>
      </c>
    </row>
    <row r="298" spans="1:20" ht="18" x14ac:dyDescent="0.25">
      <c r="B298" s="27"/>
      <c r="C298" s="28"/>
      <c r="D298" s="29" t="s">
        <v>156</v>
      </c>
      <c r="E298" s="30">
        <f t="shared" si="428"/>
        <v>20</v>
      </c>
      <c r="F298" s="30">
        <f t="shared" ref="F298" si="448">SUM(F299:F300)</f>
        <v>20</v>
      </c>
      <c r="G298" s="30">
        <f t="shared" ref="G298" si="449">SUM(G299:G300)</f>
        <v>0</v>
      </c>
      <c r="H298" s="30">
        <f t="shared" ref="H298" si="450">SUM(H299:H300)</f>
        <v>0</v>
      </c>
      <c r="I298" s="30">
        <f t="shared" si="401"/>
        <v>20</v>
      </c>
      <c r="J298" s="30">
        <f t="shared" ref="J298" si="451">SUM(J299:J300)</f>
        <v>20</v>
      </c>
      <c r="K298" s="30">
        <f t="shared" ref="K298" si="452">SUM(K299:K300)</f>
        <v>0</v>
      </c>
      <c r="L298" s="30">
        <f t="shared" ref="L298" si="453">SUM(L299:L300)</f>
        <v>0</v>
      </c>
      <c r="M298" s="30">
        <f t="shared" si="402"/>
        <v>20</v>
      </c>
      <c r="N298" s="30">
        <f t="shared" ref="N298" si="454">SUM(N299:N300)</f>
        <v>20</v>
      </c>
      <c r="O298" s="30">
        <f t="shared" ref="O298" si="455">SUM(O299:O300)</f>
        <v>0</v>
      </c>
      <c r="P298" s="30">
        <f t="shared" ref="P298" si="456">SUM(P299:P300)</f>
        <v>0</v>
      </c>
      <c r="Q298" s="30">
        <f t="shared" si="403"/>
        <v>20</v>
      </c>
      <c r="R298" s="30">
        <f t="shared" ref="R298" si="457">SUM(R299:R300)</f>
        <v>20</v>
      </c>
      <c r="S298" s="30">
        <f t="shared" ref="S298" si="458">SUM(S299:S300)</f>
        <v>0</v>
      </c>
      <c r="T298" s="30">
        <f t="shared" ref="T298" si="459">SUM(T299:T300)</f>
        <v>0</v>
      </c>
    </row>
    <row r="299" spans="1:20" ht="18" x14ac:dyDescent="0.25">
      <c r="B299" s="27"/>
      <c r="C299" s="28"/>
      <c r="D299" s="59" t="s">
        <v>343</v>
      </c>
      <c r="E299" s="8">
        <f t="shared" si="428"/>
        <v>0</v>
      </c>
      <c r="F299" s="8">
        <v>0</v>
      </c>
      <c r="G299" s="8">
        <v>0</v>
      </c>
      <c r="H299" s="8">
        <v>0</v>
      </c>
      <c r="I299" s="8">
        <f t="shared" si="401"/>
        <v>0</v>
      </c>
      <c r="J299" s="8">
        <v>0</v>
      </c>
      <c r="K299" s="8">
        <v>0</v>
      </c>
      <c r="L299" s="8">
        <v>0</v>
      </c>
      <c r="M299" s="8">
        <f t="shared" si="402"/>
        <v>0</v>
      </c>
      <c r="N299" s="8">
        <v>0</v>
      </c>
      <c r="O299" s="8">
        <v>0</v>
      </c>
      <c r="P299" s="8">
        <v>0</v>
      </c>
      <c r="Q299" s="8">
        <f t="shared" si="403"/>
        <v>0</v>
      </c>
      <c r="R299" s="8">
        <v>0</v>
      </c>
      <c r="S299" s="8">
        <v>0</v>
      </c>
      <c r="T299" s="8">
        <v>0</v>
      </c>
    </row>
    <row r="300" spans="1:20" ht="18" x14ac:dyDescent="0.25">
      <c r="B300" s="27"/>
      <c r="C300" s="28"/>
      <c r="D300" s="59" t="s">
        <v>160</v>
      </c>
      <c r="E300" s="8">
        <f t="shared" si="428"/>
        <v>20</v>
      </c>
      <c r="F300" s="8">
        <v>20</v>
      </c>
      <c r="G300" s="8">
        <v>0</v>
      </c>
      <c r="H300" s="8">
        <v>0</v>
      </c>
      <c r="I300" s="8">
        <f t="shared" si="401"/>
        <v>20</v>
      </c>
      <c r="J300" s="8">
        <v>20</v>
      </c>
      <c r="K300" s="8">
        <v>0</v>
      </c>
      <c r="L300" s="8">
        <v>0</v>
      </c>
      <c r="M300" s="8">
        <f t="shared" si="402"/>
        <v>20</v>
      </c>
      <c r="N300" s="8">
        <v>20</v>
      </c>
      <c r="O300" s="8">
        <v>0</v>
      </c>
      <c r="P300" s="8">
        <v>0</v>
      </c>
      <c r="Q300" s="8">
        <f t="shared" si="403"/>
        <v>20</v>
      </c>
      <c r="R300" s="8">
        <v>20</v>
      </c>
      <c r="S300" s="8">
        <v>0</v>
      </c>
      <c r="T300" s="8">
        <v>0</v>
      </c>
    </row>
    <row r="301" spans="1:20" ht="60" x14ac:dyDescent="0.25">
      <c r="A301" s="34"/>
      <c r="B301" s="5"/>
      <c r="C301" s="10" t="s">
        <v>325</v>
      </c>
      <c r="D301" s="7" t="s">
        <v>326</v>
      </c>
      <c r="E301" s="9">
        <f t="shared" si="428"/>
        <v>22295</v>
      </c>
      <c r="F301" s="9">
        <v>22295</v>
      </c>
      <c r="G301" s="9">
        <v>0</v>
      </c>
      <c r="H301" s="9">
        <v>0</v>
      </c>
      <c r="I301" s="9">
        <f t="shared" si="401"/>
        <v>22595</v>
      </c>
      <c r="J301" s="9">
        <v>22595</v>
      </c>
      <c r="K301" s="9">
        <v>0</v>
      </c>
      <c r="L301" s="9">
        <v>0</v>
      </c>
      <c r="M301" s="9">
        <f t="shared" si="402"/>
        <v>22595</v>
      </c>
      <c r="N301" s="9">
        <v>22595</v>
      </c>
      <c r="O301" s="9">
        <v>0</v>
      </c>
      <c r="P301" s="9">
        <v>0</v>
      </c>
      <c r="Q301" s="9">
        <f t="shared" si="403"/>
        <v>23995</v>
      </c>
      <c r="R301" s="9">
        <v>23995</v>
      </c>
      <c r="S301" s="9">
        <v>0</v>
      </c>
      <c r="T301" s="9">
        <v>0</v>
      </c>
    </row>
    <row r="302" spans="1:20" ht="30" x14ac:dyDescent="0.25">
      <c r="A302" s="34"/>
      <c r="B302" s="5"/>
      <c r="C302" s="10" t="s">
        <v>327</v>
      </c>
      <c r="D302" s="7" t="s">
        <v>328</v>
      </c>
      <c r="E302" s="9">
        <f t="shared" si="428"/>
        <v>5</v>
      </c>
      <c r="F302" s="9">
        <v>5</v>
      </c>
      <c r="G302" s="9">
        <v>0</v>
      </c>
      <c r="H302" s="9">
        <v>0</v>
      </c>
      <c r="I302" s="9">
        <f t="shared" si="401"/>
        <v>5</v>
      </c>
      <c r="J302" s="9">
        <v>5</v>
      </c>
      <c r="K302" s="9">
        <v>0</v>
      </c>
      <c r="L302" s="9">
        <v>0</v>
      </c>
      <c r="M302" s="9">
        <f t="shared" si="402"/>
        <v>5</v>
      </c>
      <c r="N302" s="9">
        <v>5</v>
      </c>
      <c r="O302" s="9">
        <v>0</v>
      </c>
      <c r="P302" s="9">
        <v>0</v>
      </c>
      <c r="Q302" s="9">
        <f t="shared" si="403"/>
        <v>5</v>
      </c>
      <c r="R302" s="9">
        <v>5</v>
      </c>
      <c r="S302" s="9">
        <v>0</v>
      </c>
      <c r="T302" s="9">
        <v>0</v>
      </c>
    </row>
    <row r="303" spans="1:20" ht="36" x14ac:dyDescent="0.25">
      <c r="A303" s="34"/>
      <c r="B303" s="45" t="s">
        <v>138</v>
      </c>
      <c r="C303" s="46"/>
      <c r="D303" s="47" t="s">
        <v>137</v>
      </c>
      <c r="E303" s="49">
        <f t="shared" si="428"/>
        <v>1000</v>
      </c>
      <c r="F303" s="49">
        <f>SUM(F307:F308)</f>
        <v>1000</v>
      </c>
      <c r="G303" s="49">
        <f t="shared" ref="G303:H303" si="460">SUM(G307:G308)</f>
        <v>0</v>
      </c>
      <c r="H303" s="49">
        <f t="shared" si="460"/>
        <v>0</v>
      </c>
      <c r="I303" s="49">
        <f t="shared" si="401"/>
        <v>1000</v>
      </c>
      <c r="J303" s="49">
        <f>SUM(J307:J308)</f>
        <v>1000</v>
      </c>
      <c r="K303" s="49">
        <f t="shared" ref="K303" si="461">SUM(K307:K308)</f>
        <v>0</v>
      </c>
      <c r="L303" s="49">
        <f t="shared" ref="L303" si="462">SUM(L307:L308)</f>
        <v>0</v>
      </c>
      <c r="M303" s="49">
        <f t="shared" si="402"/>
        <v>1000</v>
      </c>
      <c r="N303" s="49">
        <f>SUM(N307:N308)</f>
        <v>1000</v>
      </c>
      <c r="O303" s="49">
        <f t="shared" ref="O303" si="463">SUM(O307:O308)</f>
        <v>0</v>
      </c>
      <c r="P303" s="49">
        <f t="shared" ref="P303" si="464">SUM(P307:P308)</f>
        <v>0</v>
      </c>
      <c r="Q303" s="49">
        <f t="shared" si="403"/>
        <v>1000</v>
      </c>
      <c r="R303" s="49">
        <f>SUM(R307:R308)</f>
        <v>1000</v>
      </c>
      <c r="S303" s="49">
        <f t="shared" ref="S303" si="465">SUM(S307:S308)</f>
        <v>0</v>
      </c>
      <c r="T303" s="49">
        <f t="shared" ref="T303" si="466">SUM(T307:T308)</f>
        <v>0</v>
      </c>
    </row>
    <row r="304" spans="1:20" ht="18" x14ac:dyDescent="0.25">
      <c r="B304" s="27"/>
      <c r="C304" s="28"/>
      <c r="D304" s="29" t="s">
        <v>156</v>
      </c>
      <c r="E304" s="30">
        <f t="shared" si="428"/>
        <v>0</v>
      </c>
      <c r="F304" s="30">
        <f t="shared" ref="F304" si="467">SUM(F305:F306)</f>
        <v>0</v>
      </c>
      <c r="G304" s="30">
        <f t="shared" ref="G304" si="468">SUM(G305:G306)</f>
        <v>0</v>
      </c>
      <c r="H304" s="30">
        <f t="shared" ref="H304" si="469">SUM(H305:H306)</f>
        <v>0</v>
      </c>
      <c r="I304" s="30">
        <f t="shared" si="401"/>
        <v>0</v>
      </c>
      <c r="J304" s="30">
        <f t="shared" ref="J304" si="470">SUM(J305:J306)</f>
        <v>0</v>
      </c>
      <c r="K304" s="30">
        <f t="shared" ref="K304" si="471">SUM(K305:K306)</f>
        <v>0</v>
      </c>
      <c r="L304" s="30">
        <f t="shared" ref="L304" si="472">SUM(L305:L306)</f>
        <v>0</v>
      </c>
      <c r="M304" s="30">
        <f t="shared" si="402"/>
        <v>0</v>
      </c>
      <c r="N304" s="30">
        <f t="shared" ref="N304" si="473">SUM(N305:N306)</f>
        <v>0</v>
      </c>
      <c r="O304" s="30">
        <f t="shared" ref="O304" si="474">SUM(O305:O306)</f>
        <v>0</v>
      </c>
      <c r="P304" s="30">
        <f t="shared" ref="P304" si="475">SUM(P305:P306)</f>
        <v>0</v>
      </c>
      <c r="Q304" s="30">
        <f t="shared" si="403"/>
        <v>0</v>
      </c>
      <c r="R304" s="30">
        <f t="shared" ref="R304" si="476">SUM(R305:R306)</f>
        <v>0</v>
      </c>
      <c r="S304" s="30">
        <f t="shared" ref="S304" si="477">SUM(S305:S306)</f>
        <v>0</v>
      </c>
      <c r="T304" s="30">
        <f t="shared" ref="T304" si="478">SUM(T305:T306)</f>
        <v>0</v>
      </c>
    </row>
    <row r="305" spans="1:20" ht="18" x14ac:dyDescent="0.25">
      <c r="B305" s="27"/>
      <c r="C305" s="28"/>
      <c r="D305" s="59" t="s">
        <v>343</v>
      </c>
      <c r="E305" s="8">
        <f t="shared" si="428"/>
        <v>0</v>
      </c>
      <c r="F305" s="8">
        <v>0</v>
      </c>
      <c r="G305" s="8">
        <v>0</v>
      </c>
      <c r="H305" s="8">
        <v>0</v>
      </c>
      <c r="I305" s="8">
        <f t="shared" si="401"/>
        <v>0</v>
      </c>
      <c r="J305" s="8">
        <v>0</v>
      </c>
      <c r="K305" s="8">
        <v>0</v>
      </c>
      <c r="L305" s="8">
        <v>0</v>
      </c>
      <c r="M305" s="8">
        <f t="shared" si="402"/>
        <v>0</v>
      </c>
      <c r="N305" s="8">
        <v>0</v>
      </c>
      <c r="O305" s="8">
        <v>0</v>
      </c>
      <c r="P305" s="8">
        <v>0</v>
      </c>
      <c r="Q305" s="8">
        <f t="shared" si="403"/>
        <v>0</v>
      </c>
      <c r="R305" s="8">
        <v>0</v>
      </c>
      <c r="S305" s="8">
        <v>0</v>
      </c>
      <c r="T305" s="8">
        <v>0</v>
      </c>
    </row>
    <row r="306" spans="1:20" ht="18" x14ac:dyDescent="0.25">
      <c r="B306" s="27"/>
      <c r="C306" s="28"/>
      <c r="D306" s="59" t="s">
        <v>160</v>
      </c>
      <c r="E306" s="8">
        <f t="shared" si="428"/>
        <v>0</v>
      </c>
      <c r="F306" s="8">
        <v>0</v>
      </c>
      <c r="G306" s="8">
        <v>0</v>
      </c>
      <c r="H306" s="8">
        <v>0</v>
      </c>
      <c r="I306" s="8">
        <f t="shared" si="401"/>
        <v>0</v>
      </c>
      <c r="J306" s="8">
        <v>0</v>
      </c>
      <c r="K306" s="8">
        <v>0</v>
      </c>
      <c r="L306" s="8">
        <v>0</v>
      </c>
      <c r="M306" s="8">
        <f t="shared" si="402"/>
        <v>0</v>
      </c>
      <c r="N306" s="8">
        <v>0</v>
      </c>
      <c r="O306" s="8">
        <v>0</v>
      </c>
      <c r="P306" s="8">
        <v>0</v>
      </c>
      <c r="Q306" s="8">
        <f t="shared" si="403"/>
        <v>0</v>
      </c>
      <c r="R306" s="8">
        <v>0</v>
      </c>
      <c r="S306" s="8">
        <v>0</v>
      </c>
      <c r="T306" s="8">
        <v>0</v>
      </c>
    </row>
    <row r="307" spans="1:20" ht="30" x14ac:dyDescent="0.25">
      <c r="A307" s="34"/>
      <c r="B307" s="5"/>
      <c r="C307" s="10" t="s">
        <v>329</v>
      </c>
      <c r="D307" s="7" t="s">
        <v>330</v>
      </c>
      <c r="E307" s="9">
        <f t="shared" si="428"/>
        <v>800</v>
      </c>
      <c r="F307" s="9">
        <v>800</v>
      </c>
      <c r="G307" s="9">
        <v>0</v>
      </c>
      <c r="H307" s="9">
        <v>0</v>
      </c>
      <c r="I307" s="9">
        <f t="shared" si="401"/>
        <v>800</v>
      </c>
      <c r="J307" s="9">
        <v>800</v>
      </c>
      <c r="K307" s="9">
        <v>0</v>
      </c>
      <c r="L307" s="9">
        <v>0</v>
      </c>
      <c r="M307" s="9">
        <f t="shared" si="402"/>
        <v>800</v>
      </c>
      <c r="N307" s="9">
        <v>800</v>
      </c>
      <c r="O307" s="9">
        <v>0</v>
      </c>
      <c r="P307" s="9">
        <v>0</v>
      </c>
      <c r="Q307" s="9">
        <f t="shared" si="403"/>
        <v>800</v>
      </c>
      <c r="R307" s="9">
        <v>800</v>
      </c>
      <c r="S307" s="9">
        <v>0</v>
      </c>
      <c r="T307" s="9">
        <v>0</v>
      </c>
    </row>
    <row r="308" spans="1:20" ht="30" x14ac:dyDescent="0.25">
      <c r="A308" s="34"/>
      <c r="B308" s="5"/>
      <c r="C308" s="10" t="s">
        <v>331</v>
      </c>
      <c r="D308" s="7" t="s">
        <v>332</v>
      </c>
      <c r="E308" s="9">
        <f t="shared" si="428"/>
        <v>200</v>
      </c>
      <c r="F308" s="9">
        <v>200</v>
      </c>
      <c r="G308" s="9">
        <v>0</v>
      </c>
      <c r="H308" s="9">
        <v>0</v>
      </c>
      <c r="I308" s="9">
        <f t="shared" si="401"/>
        <v>200</v>
      </c>
      <c r="J308" s="9">
        <v>200</v>
      </c>
      <c r="K308" s="9">
        <v>0</v>
      </c>
      <c r="L308" s="9">
        <v>0</v>
      </c>
      <c r="M308" s="9">
        <f t="shared" si="402"/>
        <v>200</v>
      </c>
      <c r="N308" s="9">
        <v>200</v>
      </c>
      <c r="O308" s="9">
        <v>0</v>
      </c>
      <c r="P308" s="9">
        <v>0</v>
      </c>
      <c r="Q308" s="9">
        <f t="shared" si="403"/>
        <v>200</v>
      </c>
      <c r="R308" s="9">
        <v>200</v>
      </c>
      <c r="S308" s="9">
        <v>0</v>
      </c>
      <c r="T308" s="9">
        <v>0</v>
      </c>
    </row>
    <row r="309" spans="1:20" ht="45" customHeight="1" x14ac:dyDescent="0.25">
      <c r="A309" s="34"/>
      <c r="B309" s="45" t="s">
        <v>341</v>
      </c>
      <c r="C309" s="46"/>
      <c r="D309" s="47" t="s">
        <v>384</v>
      </c>
      <c r="E309" s="49">
        <f t="shared" si="428"/>
        <v>10000</v>
      </c>
      <c r="F309" s="49">
        <f>SUM(F313:F317)</f>
        <v>10000</v>
      </c>
      <c r="G309" s="49">
        <f t="shared" ref="G309:H309" si="479">SUM(G313:G317)</f>
        <v>0</v>
      </c>
      <c r="H309" s="49">
        <f t="shared" si="479"/>
        <v>0</v>
      </c>
      <c r="I309" s="49">
        <f>SUM(J309:L309)</f>
        <v>10000</v>
      </c>
      <c r="J309" s="49">
        <f>SUM(J313:J317)</f>
        <v>10000</v>
      </c>
      <c r="K309" s="49">
        <v>0</v>
      </c>
      <c r="L309" s="49">
        <v>0</v>
      </c>
      <c r="M309" s="49">
        <f t="shared" si="402"/>
        <v>10000</v>
      </c>
      <c r="N309" s="49">
        <f>SUM(N313:N317)</f>
        <v>10000</v>
      </c>
      <c r="O309" s="49">
        <v>0</v>
      </c>
      <c r="P309" s="49">
        <v>0</v>
      </c>
      <c r="Q309" s="49">
        <f t="shared" si="403"/>
        <v>10000</v>
      </c>
      <c r="R309" s="49">
        <f>SUM(R313:R317)</f>
        <v>10000</v>
      </c>
      <c r="S309" s="49">
        <v>0</v>
      </c>
      <c r="T309" s="49">
        <v>0</v>
      </c>
    </row>
    <row r="310" spans="1:20" ht="18" x14ac:dyDescent="0.25">
      <c r="B310" s="27"/>
      <c r="C310" s="28"/>
      <c r="D310" s="29" t="s">
        <v>156</v>
      </c>
      <c r="E310" s="30">
        <f t="shared" si="428"/>
        <v>5</v>
      </c>
      <c r="F310" s="30">
        <f t="shared" ref="F310" si="480">SUM(F311:F312)</f>
        <v>5</v>
      </c>
      <c r="G310" s="30">
        <f t="shared" ref="G310" si="481">SUM(G311:G312)</f>
        <v>0</v>
      </c>
      <c r="H310" s="30">
        <f t="shared" ref="H310" si="482">SUM(H311:H312)</f>
        <v>0</v>
      </c>
      <c r="I310" s="30">
        <f t="shared" si="401"/>
        <v>5</v>
      </c>
      <c r="J310" s="30">
        <f t="shared" ref="J310" si="483">SUM(J311:J312)</f>
        <v>5</v>
      </c>
      <c r="K310" s="30">
        <f t="shared" ref="K310" si="484">SUM(K311:K312)</f>
        <v>0</v>
      </c>
      <c r="L310" s="30">
        <f t="shared" ref="L310" si="485">SUM(L311:L312)</f>
        <v>0</v>
      </c>
      <c r="M310" s="30">
        <f t="shared" si="402"/>
        <v>5</v>
      </c>
      <c r="N310" s="30">
        <f t="shared" ref="N310" si="486">SUM(N311:N312)</f>
        <v>5</v>
      </c>
      <c r="O310" s="30">
        <f t="shared" ref="O310" si="487">SUM(O311:O312)</f>
        <v>0</v>
      </c>
      <c r="P310" s="30">
        <f t="shared" ref="P310" si="488">SUM(P311:P312)</f>
        <v>0</v>
      </c>
      <c r="Q310" s="30">
        <f t="shared" si="403"/>
        <v>5</v>
      </c>
      <c r="R310" s="30">
        <f t="shared" ref="R310" si="489">SUM(R311:R312)</f>
        <v>5</v>
      </c>
      <c r="S310" s="30">
        <f t="shared" ref="S310" si="490">SUM(S311:S312)</f>
        <v>0</v>
      </c>
      <c r="T310" s="30">
        <f t="shared" ref="T310" si="491">SUM(T311:T312)</f>
        <v>0</v>
      </c>
    </row>
    <row r="311" spans="1:20" ht="18" x14ac:dyDescent="0.25">
      <c r="B311" s="27"/>
      <c r="C311" s="28"/>
      <c r="D311" s="59" t="s">
        <v>343</v>
      </c>
      <c r="E311" s="8">
        <f t="shared" si="428"/>
        <v>0</v>
      </c>
      <c r="F311" s="8">
        <v>0</v>
      </c>
      <c r="G311" s="8">
        <v>0</v>
      </c>
      <c r="H311" s="8">
        <v>0</v>
      </c>
      <c r="I311" s="8">
        <f t="shared" si="401"/>
        <v>0</v>
      </c>
      <c r="J311" s="8">
        <v>0</v>
      </c>
      <c r="K311" s="8">
        <v>0</v>
      </c>
      <c r="L311" s="8">
        <v>0</v>
      </c>
      <c r="M311" s="8">
        <f t="shared" si="402"/>
        <v>0</v>
      </c>
      <c r="N311" s="8">
        <v>0</v>
      </c>
      <c r="O311" s="8">
        <v>0</v>
      </c>
      <c r="P311" s="8">
        <v>0</v>
      </c>
      <c r="Q311" s="8">
        <f t="shared" si="403"/>
        <v>0</v>
      </c>
      <c r="R311" s="8">
        <v>0</v>
      </c>
      <c r="S311" s="8">
        <v>0</v>
      </c>
      <c r="T311" s="8">
        <v>0</v>
      </c>
    </row>
    <row r="312" spans="1:20" ht="18" x14ac:dyDescent="0.25">
      <c r="B312" s="27"/>
      <c r="C312" s="28"/>
      <c r="D312" s="59" t="s">
        <v>160</v>
      </c>
      <c r="E312" s="8">
        <f t="shared" si="428"/>
        <v>5</v>
      </c>
      <c r="F312" s="8">
        <v>5</v>
      </c>
      <c r="G312" s="8">
        <v>0</v>
      </c>
      <c r="H312" s="8">
        <v>0</v>
      </c>
      <c r="I312" s="8">
        <f t="shared" si="401"/>
        <v>5</v>
      </c>
      <c r="J312" s="8">
        <v>5</v>
      </c>
      <c r="K312" s="8">
        <v>0</v>
      </c>
      <c r="L312" s="8">
        <v>0</v>
      </c>
      <c r="M312" s="8">
        <f t="shared" si="402"/>
        <v>5</v>
      </c>
      <c r="N312" s="8">
        <v>5</v>
      </c>
      <c r="O312" s="8">
        <v>0</v>
      </c>
      <c r="P312" s="8">
        <v>0</v>
      </c>
      <c r="Q312" s="8">
        <f t="shared" si="403"/>
        <v>5</v>
      </c>
      <c r="R312" s="8">
        <v>5</v>
      </c>
      <c r="S312" s="8">
        <v>0</v>
      </c>
      <c r="T312" s="8">
        <v>0</v>
      </c>
    </row>
    <row r="313" spans="1:20" ht="30" x14ac:dyDescent="0.25">
      <c r="B313" s="27"/>
      <c r="C313" s="69" t="s">
        <v>374</v>
      </c>
      <c r="D313" s="7" t="s">
        <v>378</v>
      </c>
      <c r="E313" s="8">
        <f>SUM(F313:H313)</f>
        <v>5610</v>
      </c>
      <c r="F313" s="8">
        <v>5610</v>
      </c>
      <c r="G313" s="8">
        <v>0</v>
      </c>
      <c r="H313" s="8">
        <v>0</v>
      </c>
      <c r="I313" s="8">
        <f>SUM(J313:L313)</f>
        <v>5610</v>
      </c>
      <c r="J313" s="8">
        <v>5610</v>
      </c>
      <c r="K313" s="8">
        <v>0</v>
      </c>
      <c r="L313" s="8">
        <v>0</v>
      </c>
      <c r="M313" s="8">
        <f>SUM(N313:P313)</f>
        <v>5610</v>
      </c>
      <c r="N313" s="8">
        <v>5610</v>
      </c>
      <c r="O313" s="8">
        <v>0</v>
      </c>
      <c r="P313" s="8">
        <v>0</v>
      </c>
      <c r="Q313" s="8">
        <f>SUM(R313:T313)</f>
        <v>5610</v>
      </c>
      <c r="R313" s="8">
        <v>5610</v>
      </c>
      <c r="S313" s="8">
        <v>0</v>
      </c>
      <c r="T313" s="8">
        <v>0</v>
      </c>
    </row>
    <row r="314" spans="1:20" ht="30" x14ac:dyDescent="0.25">
      <c r="B314" s="27"/>
      <c r="C314" s="69" t="s">
        <v>375</v>
      </c>
      <c r="D314" s="7" t="s">
        <v>379</v>
      </c>
      <c r="E314" s="8">
        <f t="shared" ref="E314:E317" si="492">SUM(F314:H314)</f>
        <v>1630</v>
      </c>
      <c r="F314" s="8">
        <v>1630</v>
      </c>
      <c r="G314" s="8">
        <v>0</v>
      </c>
      <c r="H314" s="8">
        <v>0</v>
      </c>
      <c r="I314" s="8">
        <f t="shared" ref="I314:I317" si="493">SUM(J314:L314)</f>
        <v>1630</v>
      </c>
      <c r="J314" s="8">
        <v>1630</v>
      </c>
      <c r="K314" s="8">
        <v>0</v>
      </c>
      <c r="L314" s="8">
        <v>0</v>
      </c>
      <c r="M314" s="8">
        <f t="shared" ref="M314:M317" si="494">SUM(N314:P314)</f>
        <v>1630</v>
      </c>
      <c r="N314" s="8">
        <v>1630</v>
      </c>
      <c r="O314" s="8">
        <v>0</v>
      </c>
      <c r="P314" s="8">
        <v>0</v>
      </c>
      <c r="Q314" s="8">
        <f t="shared" ref="Q314:Q317" si="495">SUM(R314:T314)</f>
        <v>1630</v>
      </c>
      <c r="R314" s="8">
        <v>1630</v>
      </c>
      <c r="S314" s="8">
        <v>0</v>
      </c>
      <c r="T314" s="8">
        <v>0</v>
      </c>
    </row>
    <row r="315" spans="1:20" ht="15.75" x14ac:dyDescent="0.25">
      <c r="B315" s="27"/>
      <c r="C315" s="69" t="s">
        <v>376</v>
      </c>
      <c r="D315" s="7" t="s">
        <v>381</v>
      </c>
      <c r="E315" s="8">
        <f t="shared" si="492"/>
        <v>1510</v>
      </c>
      <c r="F315" s="8">
        <v>1510</v>
      </c>
      <c r="G315" s="8">
        <v>0</v>
      </c>
      <c r="H315" s="8">
        <v>0</v>
      </c>
      <c r="I315" s="8">
        <f t="shared" si="493"/>
        <v>1510</v>
      </c>
      <c r="J315" s="8">
        <v>1510</v>
      </c>
      <c r="K315" s="8">
        <v>0</v>
      </c>
      <c r="L315" s="8">
        <v>0</v>
      </c>
      <c r="M315" s="8">
        <f t="shared" si="494"/>
        <v>1510</v>
      </c>
      <c r="N315" s="8">
        <v>1510</v>
      </c>
      <c r="O315" s="8">
        <v>0</v>
      </c>
      <c r="P315" s="8">
        <v>0</v>
      </c>
      <c r="Q315" s="8">
        <f t="shared" si="495"/>
        <v>1510</v>
      </c>
      <c r="R315" s="8">
        <v>1510</v>
      </c>
      <c r="S315" s="8">
        <v>0</v>
      </c>
      <c r="T315" s="8">
        <v>0</v>
      </c>
    </row>
    <row r="316" spans="1:20" ht="30" x14ac:dyDescent="0.25">
      <c r="B316" s="27"/>
      <c r="C316" s="69" t="s">
        <v>377</v>
      </c>
      <c r="D316" s="7" t="s">
        <v>382</v>
      </c>
      <c r="E316" s="8">
        <f t="shared" si="492"/>
        <v>100</v>
      </c>
      <c r="F316" s="8">
        <v>100</v>
      </c>
      <c r="G316" s="8">
        <v>0</v>
      </c>
      <c r="H316" s="8">
        <v>0</v>
      </c>
      <c r="I316" s="8">
        <f t="shared" si="493"/>
        <v>100</v>
      </c>
      <c r="J316" s="8">
        <v>100</v>
      </c>
      <c r="K316" s="8">
        <v>0</v>
      </c>
      <c r="L316" s="8">
        <v>0</v>
      </c>
      <c r="M316" s="8">
        <f t="shared" si="494"/>
        <v>100</v>
      </c>
      <c r="N316" s="8">
        <v>100</v>
      </c>
      <c r="O316" s="8">
        <v>0</v>
      </c>
      <c r="P316" s="8">
        <v>0</v>
      </c>
      <c r="Q316" s="8">
        <f t="shared" si="495"/>
        <v>100</v>
      </c>
      <c r="R316" s="8">
        <v>100</v>
      </c>
      <c r="S316" s="8">
        <v>0</v>
      </c>
      <c r="T316" s="8">
        <v>0</v>
      </c>
    </row>
    <row r="317" spans="1:20" ht="15.75" x14ac:dyDescent="0.25">
      <c r="B317" s="27"/>
      <c r="C317" s="69" t="s">
        <v>380</v>
      </c>
      <c r="D317" s="7" t="s">
        <v>383</v>
      </c>
      <c r="E317" s="8">
        <f t="shared" si="492"/>
        <v>1150</v>
      </c>
      <c r="F317" s="8">
        <v>1150</v>
      </c>
      <c r="G317" s="8">
        <v>0</v>
      </c>
      <c r="H317" s="8">
        <v>0</v>
      </c>
      <c r="I317" s="8">
        <f t="shared" si="493"/>
        <v>1150</v>
      </c>
      <c r="J317" s="8">
        <v>1150</v>
      </c>
      <c r="K317" s="8">
        <v>0</v>
      </c>
      <c r="L317" s="8">
        <v>0</v>
      </c>
      <c r="M317" s="8">
        <f t="shared" si="494"/>
        <v>1150</v>
      </c>
      <c r="N317" s="8">
        <v>1150</v>
      </c>
      <c r="O317" s="8">
        <v>0</v>
      </c>
      <c r="P317" s="8">
        <v>0</v>
      </c>
      <c r="Q317" s="8">
        <f t="shared" si="495"/>
        <v>1150</v>
      </c>
      <c r="R317" s="8">
        <v>1150</v>
      </c>
      <c r="S317" s="8">
        <v>0</v>
      </c>
      <c r="T317" s="8">
        <v>0</v>
      </c>
    </row>
    <row r="318" spans="1:20" ht="37.5" customHeight="1" x14ac:dyDescent="0.25">
      <c r="A318" s="34"/>
      <c r="B318" s="45" t="s">
        <v>139</v>
      </c>
      <c r="C318" s="46"/>
      <c r="D318" s="47" t="s">
        <v>140</v>
      </c>
      <c r="E318" s="49">
        <f t="shared" si="428"/>
        <v>800</v>
      </c>
      <c r="F318" s="49">
        <f t="shared" ref="F318:T318" si="496">F322</f>
        <v>800</v>
      </c>
      <c r="G318" s="49">
        <f t="shared" si="496"/>
        <v>0</v>
      </c>
      <c r="H318" s="49">
        <f t="shared" si="496"/>
        <v>0</v>
      </c>
      <c r="I318" s="49">
        <f t="shared" si="401"/>
        <v>1000</v>
      </c>
      <c r="J318" s="49">
        <f t="shared" si="496"/>
        <v>1000</v>
      </c>
      <c r="K318" s="49">
        <f t="shared" si="496"/>
        <v>0</v>
      </c>
      <c r="L318" s="49">
        <f t="shared" si="496"/>
        <v>0</v>
      </c>
      <c r="M318" s="49">
        <f t="shared" si="402"/>
        <v>1000</v>
      </c>
      <c r="N318" s="49">
        <f t="shared" si="496"/>
        <v>1000</v>
      </c>
      <c r="O318" s="49">
        <f t="shared" si="496"/>
        <v>0</v>
      </c>
      <c r="P318" s="49">
        <f t="shared" si="496"/>
        <v>0</v>
      </c>
      <c r="Q318" s="49">
        <f t="shared" si="403"/>
        <v>1000</v>
      </c>
      <c r="R318" s="49">
        <f t="shared" si="496"/>
        <v>1000</v>
      </c>
      <c r="S318" s="49">
        <f t="shared" si="496"/>
        <v>0</v>
      </c>
      <c r="T318" s="49">
        <f t="shared" si="496"/>
        <v>0</v>
      </c>
    </row>
    <row r="319" spans="1:20" ht="18" x14ac:dyDescent="0.25">
      <c r="B319" s="27"/>
      <c r="C319" s="28"/>
      <c r="D319" s="29" t="s">
        <v>156</v>
      </c>
      <c r="E319" s="30">
        <f t="shared" si="428"/>
        <v>0</v>
      </c>
      <c r="F319" s="30">
        <f t="shared" ref="F319" si="497">SUM(F320:F321)</f>
        <v>0</v>
      </c>
      <c r="G319" s="30">
        <f t="shared" ref="G319" si="498">SUM(G320:G321)</f>
        <v>0</v>
      </c>
      <c r="H319" s="30">
        <f t="shared" ref="H319" si="499">SUM(H320:H321)</f>
        <v>0</v>
      </c>
      <c r="I319" s="30">
        <f t="shared" si="401"/>
        <v>0</v>
      </c>
      <c r="J319" s="30">
        <f t="shared" ref="J319" si="500">SUM(J320:J321)</f>
        <v>0</v>
      </c>
      <c r="K319" s="30">
        <f t="shared" ref="K319" si="501">SUM(K320:K321)</f>
        <v>0</v>
      </c>
      <c r="L319" s="30">
        <f t="shared" ref="L319" si="502">SUM(L320:L321)</f>
        <v>0</v>
      </c>
      <c r="M319" s="30">
        <f t="shared" si="402"/>
        <v>0</v>
      </c>
      <c r="N319" s="30">
        <f t="shared" ref="N319" si="503">SUM(N320:N321)</f>
        <v>0</v>
      </c>
      <c r="O319" s="30">
        <f t="shared" ref="O319" si="504">SUM(O320:O321)</f>
        <v>0</v>
      </c>
      <c r="P319" s="30">
        <f t="shared" ref="P319" si="505">SUM(P320:P321)</f>
        <v>0</v>
      </c>
      <c r="Q319" s="30">
        <f t="shared" si="403"/>
        <v>0</v>
      </c>
      <c r="R319" s="30">
        <f t="shared" ref="R319" si="506">SUM(R320:R321)</f>
        <v>0</v>
      </c>
      <c r="S319" s="30">
        <f t="shared" ref="S319" si="507">SUM(S320:S321)</f>
        <v>0</v>
      </c>
      <c r="T319" s="30">
        <f t="shared" ref="T319" si="508">SUM(T320:T321)</f>
        <v>0</v>
      </c>
    </row>
    <row r="320" spans="1:20" ht="18" x14ac:dyDescent="0.25">
      <c r="B320" s="27"/>
      <c r="C320" s="28"/>
      <c r="D320" s="59" t="s">
        <v>343</v>
      </c>
      <c r="E320" s="8">
        <f t="shared" si="428"/>
        <v>0</v>
      </c>
      <c r="F320" s="8">
        <v>0</v>
      </c>
      <c r="G320" s="8">
        <v>0</v>
      </c>
      <c r="H320" s="8">
        <v>0</v>
      </c>
      <c r="I320" s="8">
        <f t="shared" si="401"/>
        <v>0</v>
      </c>
      <c r="J320" s="8">
        <v>0</v>
      </c>
      <c r="K320" s="8">
        <v>0</v>
      </c>
      <c r="L320" s="8">
        <v>0</v>
      </c>
      <c r="M320" s="8">
        <f t="shared" si="402"/>
        <v>0</v>
      </c>
      <c r="N320" s="8">
        <v>0</v>
      </c>
      <c r="O320" s="8">
        <v>0</v>
      </c>
      <c r="P320" s="8">
        <v>0</v>
      </c>
      <c r="Q320" s="8">
        <f t="shared" si="403"/>
        <v>0</v>
      </c>
      <c r="R320" s="8">
        <v>0</v>
      </c>
      <c r="S320" s="8">
        <v>0</v>
      </c>
      <c r="T320" s="8">
        <v>0</v>
      </c>
    </row>
    <row r="321" spans="1:20" ht="18" x14ac:dyDescent="0.25">
      <c r="B321" s="27"/>
      <c r="C321" s="28"/>
      <c r="D321" s="59" t="s">
        <v>160</v>
      </c>
      <c r="E321" s="8">
        <f t="shared" si="428"/>
        <v>0</v>
      </c>
      <c r="F321" s="8">
        <v>0</v>
      </c>
      <c r="G321" s="8">
        <v>0</v>
      </c>
      <c r="H321" s="8">
        <v>0</v>
      </c>
      <c r="I321" s="8">
        <f t="shared" si="401"/>
        <v>0</v>
      </c>
      <c r="J321" s="8">
        <v>0</v>
      </c>
      <c r="K321" s="8">
        <v>0</v>
      </c>
      <c r="L321" s="8">
        <v>0</v>
      </c>
      <c r="M321" s="8">
        <f t="shared" si="402"/>
        <v>0</v>
      </c>
      <c r="N321" s="8">
        <v>0</v>
      </c>
      <c r="O321" s="8">
        <v>0</v>
      </c>
      <c r="P321" s="8">
        <v>0</v>
      </c>
      <c r="Q321" s="8">
        <f t="shared" si="403"/>
        <v>0</v>
      </c>
      <c r="R321" s="8">
        <v>0</v>
      </c>
      <c r="S321" s="8">
        <v>0</v>
      </c>
      <c r="T321" s="8">
        <v>0</v>
      </c>
    </row>
    <row r="322" spans="1:20" ht="102.75" customHeight="1" x14ac:dyDescent="0.25">
      <c r="B322" s="5"/>
      <c r="C322" s="10" t="s">
        <v>333</v>
      </c>
      <c r="D322" s="7" t="s">
        <v>399</v>
      </c>
      <c r="E322" s="9">
        <f t="shared" si="428"/>
        <v>800</v>
      </c>
      <c r="F322" s="9">
        <v>800</v>
      </c>
      <c r="G322" s="9">
        <v>0</v>
      </c>
      <c r="H322" s="9">
        <v>0</v>
      </c>
      <c r="I322" s="9">
        <f t="shared" si="401"/>
        <v>1000</v>
      </c>
      <c r="J322" s="9">
        <v>1000</v>
      </c>
      <c r="K322" s="9">
        <v>0</v>
      </c>
      <c r="L322" s="9">
        <v>0</v>
      </c>
      <c r="M322" s="9">
        <f t="shared" si="402"/>
        <v>1000</v>
      </c>
      <c r="N322" s="9">
        <v>1000</v>
      </c>
      <c r="O322" s="9">
        <v>0</v>
      </c>
      <c r="P322" s="9">
        <v>0</v>
      </c>
      <c r="Q322" s="9">
        <f t="shared" si="403"/>
        <v>1000</v>
      </c>
      <c r="R322" s="9">
        <v>1000</v>
      </c>
      <c r="S322" s="9">
        <v>0</v>
      </c>
      <c r="T322" s="9">
        <v>0</v>
      </c>
    </row>
    <row r="323" spans="1:20" ht="40.5" x14ac:dyDescent="0.25">
      <c r="B323" s="50" t="s">
        <v>141</v>
      </c>
      <c r="C323" s="51"/>
      <c r="D323" s="52" t="s">
        <v>142</v>
      </c>
      <c r="E323" s="53">
        <f t="shared" si="428"/>
        <v>25000</v>
      </c>
      <c r="F323" s="53">
        <f t="shared" ref="F323:T323" si="509">F327</f>
        <v>25000</v>
      </c>
      <c r="G323" s="53">
        <f t="shared" si="509"/>
        <v>0</v>
      </c>
      <c r="H323" s="53">
        <f t="shared" si="509"/>
        <v>0</v>
      </c>
      <c r="I323" s="53">
        <f t="shared" ref="I323:I336" si="510">SUM(J323:L323)</f>
        <v>20000</v>
      </c>
      <c r="J323" s="53">
        <f t="shared" si="509"/>
        <v>20000</v>
      </c>
      <c r="K323" s="53">
        <f t="shared" si="509"/>
        <v>0</v>
      </c>
      <c r="L323" s="53">
        <f t="shared" si="509"/>
        <v>0</v>
      </c>
      <c r="M323" s="53">
        <f t="shared" ref="M323:M336" si="511">SUM(N323:P323)</f>
        <v>20000</v>
      </c>
      <c r="N323" s="53">
        <f t="shared" si="509"/>
        <v>20000</v>
      </c>
      <c r="O323" s="53">
        <f t="shared" si="509"/>
        <v>0</v>
      </c>
      <c r="P323" s="53">
        <f t="shared" si="509"/>
        <v>0</v>
      </c>
      <c r="Q323" s="53">
        <f t="shared" ref="Q323:Q336" si="512">SUM(R323:T323)</f>
        <v>20000</v>
      </c>
      <c r="R323" s="53">
        <f t="shared" si="509"/>
        <v>20000</v>
      </c>
      <c r="S323" s="53">
        <f t="shared" si="509"/>
        <v>0</v>
      </c>
      <c r="T323" s="53">
        <f t="shared" si="509"/>
        <v>0</v>
      </c>
    </row>
    <row r="324" spans="1:20" ht="18" x14ac:dyDescent="0.25">
      <c r="B324" s="27"/>
      <c r="C324" s="28"/>
      <c r="D324" s="29" t="s">
        <v>156</v>
      </c>
      <c r="E324" s="30">
        <f t="shared" si="428"/>
        <v>3</v>
      </c>
      <c r="F324" s="30">
        <f t="shared" ref="F324" si="513">SUM(F325:F326)</f>
        <v>3</v>
      </c>
      <c r="G324" s="30">
        <f t="shared" ref="G324" si="514">SUM(G325:G326)</f>
        <v>0</v>
      </c>
      <c r="H324" s="30">
        <f t="shared" ref="H324" si="515">SUM(H325:H326)</f>
        <v>0</v>
      </c>
      <c r="I324" s="30">
        <f t="shared" si="510"/>
        <v>3</v>
      </c>
      <c r="J324" s="30">
        <f t="shared" ref="J324" si="516">SUM(J325:J326)</f>
        <v>3</v>
      </c>
      <c r="K324" s="30">
        <f t="shared" ref="K324" si="517">SUM(K325:K326)</f>
        <v>0</v>
      </c>
      <c r="L324" s="30">
        <f t="shared" ref="L324" si="518">SUM(L325:L326)</f>
        <v>0</v>
      </c>
      <c r="M324" s="30">
        <f t="shared" si="511"/>
        <v>3</v>
      </c>
      <c r="N324" s="30">
        <f t="shared" ref="N324" si="519">SUM(N325:N326)</f>
        <v>3</v>
      </c>
      <c r="O324" s="30">
        <f t="shared" ref="O324" si="520">SUM(O325:O326)</f>
        <v>0</v>
      </c>
      <c r="P324" s="30">
        <f t="shared" ref="P324" si="521">SUM(P325:P326)</f>
        <v>0</v>
      </c>
      <c r="Q324" s="30">
        <f t="shared" si="512"/>
        <v>3</v>
      </c>
      <c r="R324" s="30">
        <f t="shared" ref="R324" si="522">SUM(R325:R326)</f>
        <v>3</v>
      </c>
      <c r="S324" s="30">
        <f t="shared" ref="S324" si="523">SUM(S325:S326)</f>
        <v>0</v>
      </c>
      <c r="T324" s="30">
        <f t="shared" ref="T324" si="524">SUM(T325:T326)</f>
        <v>0</v>
      </c>
    </row>
    <row r="325" spans="1:20" ht="18" x14ac:dyDescent="0.25">
      <c r="B325" s="27"/>
      <c r="C325" s="28"/>
      <c r="D325" s="59" t="s">
        <v>343</v>
      </c>
      <c r="E325" s="8">
        <f t="shared" si="428"/>
        <v>0</v>
      </c>
      <c r="F325" s="8">
        <v>0</v>
      </c>
      <c r="G325" s="8">
        <v>0</v>
      </c>
      <c r="H325" s="8">
        <v>0</v>
      </c>
      <c r="I325" s="8">
        <f t="shared" si="510"/>
        <v>0</v>
      </c>
      <c r="J325" s="8">
        <v>0</v>
      </c>
      <c r="K325" s="8">
        <v>0</v>
      </c>
      <c r="L325" s="8">
        <v>0</v>
      </c>
      <c r="M325" s="8">
        <f t="shared" si="511"/>
        <v>0</v>
      </c>
      <c r="N325" s="8">
        <v>0</v>
      </c>
      <c r="O325" s="8">
        <v>0</v>
      </c>
      <c r="P325" s="8">
        <v>0</v>
      </c>
      <c r="Q325" s="8">
        <f t="shared" si="512"/>
        <v>0</v>
      </c>
      <c r="R325" s="8">
        <v>0</v>
      </c>
      <c r="S325" s="8">
        <v>0</v>
      </c>
      <c r="T325" s="8">
        <v>0</v>
      </c>
    </row>
    <row r="326" spans="1:20" ht="18" x14ac:dyDescent="0.25">
      <c r="B326" s="27"/>
      <c r="C326" s="28"/>
      <c r="D326" s="59" t="s">
        <v>160</v>
      </c>
      <c r="E326" s="30">
        <f t="shared" si="428"/>
        <v>3</v>
      </c>
      <c r="F326" s="8">
        <v>3</v>
      </c>
      <c r="G326" s="8">
        <v>0</v>
      </c>
      <c r="H326" s="8">
        <v>0</v>
      </c>
      <c r="I326" s="30">
        <f t="shared" si="510"/>
        <v>3</v>
      </c>
      <c r="J326" s="8">
        <v>3</v>
      </c>
      <c r="K326" s="8">
        <v>0</v>
      </c>
      <c r="L326" s="8">
        <v>0</v>
      </c>
      <c r="M326" s="30">
        <f t="shared" si="511"/>
        <v>3</v>
      </c>
      <c r="N326" s="8">
        <v>3</v>
      </c>
      <c r="O326" s="8">
        <v>0</v>
      </c>
      <c r="P326" s="8">
        <v>0</v>
      </c>
      <c r="Q326" s="30">
        <f t="shared" si="512"/>
        <v>3</v>
      </c>
      <c r="R326" s="8">
        <v>3</v>
      </c>
      <c r="S326" s="8">
        <v>0</v>
      </c>
      <c r="T326" s="8">
        <v>0</v>
      </c>
    </row>
    <row r="327" spans="1:20" ht="30" x14ac:dyDescent="0.25">
      <c r="B327" s="5"/>
      <c r="C327" s="10" t="s">
        <v>42</v>
      </c>
      <c r="D327" s="7" t="s">
        <v>151</v>
      </c>
      <c r="E327" s="11">
        <f t="shared" si="428"/>
        <v>25000</v>
      </c>
      <c r="F327" s="11">
        <v>25000</v>
      </c>
      <c r="G327" s="11">
        <f t="shared" ref="G327:H327" si="525">G328</f>
        <v>0</v>
      </c>
      <c r="H327" s="11">
        <f t="shared" si="525"/>
        <v>0</v>
      </c>
      <c r="I327" s="11">
        <f t="shared" si="510"/>
        <v>20000</v>
      </c>
      <c r="J327" s="11">
        <v>20000</v>
      </c>
      <c r="K327" s="11">
        <f t="shared" ref="K327" si="526">K328</f>
        <v>0</v>
      </c>
      <c r="L327" s="11">
        <f t="shared" ref="L327" si="527">L328</f>
        <v>0</v>
      </c>
      <c r="M327" s="11">
        <f t="shared" si="511"/>
        <v>20000</v>
      </c>
      <c r="N327" s="11">
        <v>20000</v>
      </c>
      <c r="O327" s="11">
        <f t="shared" ref="O327" si="528">O328</f>
        <v>0</v>
      </c>
      <c r="P327" s="11">
        <f t="shared" ref="P327" si="529">P328</f>
        <v>0</v>
      </c>
      <c r="Q327" s="11">
        <f t="shared" si="512"/>
        <v>20000</v>
      </c>
      <c r="R327" s="11">
        <v>20000</v>
      </c>
      <c r="S327" s="11">
        <f t="shared" ref="S327" si="530">S328</f>
        <v>0</v>
      </c>
      <c r="T327" s="11">
        <f t="shared" ref="T327" si="531">T328</f>
        <v>0</v>
      </c>
    </row>
    <row r="328" spans="1:20" ht="40.5" x14ac:dyDescent="0.25">
      <c r="B328" s="50" t="s">
        <v>143</v>
      </c>
      <c r="C328" s="51"/>
      <c r="D328" s="52" t="s">
        <v>144</v>
      </c>
      <c r="E328" s="53">
        <f t="shared" si="428"/>
        <v>3700</v>
      </c>
      <c r="F328" s="53">
        <f t="shared" ref="F328:T328" si="532">SUM(F332:F335)</f>
        <v>3700</v>
      </c>
      <c r="G328" s="53">
        <f t="shared" si="532"/>
        <v>0</v>
      </c>
      <c r="H328" s="53">
        <f t="shared" si="532"/>
        <v>0</v>
      </c>
      <c r="I328" s="53">
        <f t="shared" si="510"/>
        <v>4000</v>
      </c>
      <c r="J328" s="53">
        <f t="shared" si="532"/>
        <v>4000</v>
      </c>
      <c r="K328" s="53">
        <f t="shared" si="532"/>
        <v>0</v>
      </c>
      <c r="L328" s="53">
        <f t="shared" si="532"/>
        <v>0</v>
      </c>
      <c r="M328" s="53">
        <f t="shared" si="511"/>
        <v>4000</v>
      </c>
      <c r="N328" s="53">
        <f t="shared" si="532"/>
        <v>4000</v>
      </c>
      <c r="O328" s="53">
        <f t="shared" si="532"/>
        <v>0</v>
      </c>
      <c r="P328" s="53">
        <f t="shared" si="532"/>
        <v>0</v>
      </c>
      <c r="Q328" s="53">
        <f t="shared" si="512"/>
        <v>4000</v>
      </c>
      <c r="R328" s="53">
        <f t="shared" si="532"/>
        <v>4000</v>
      </c>
      <c r="S328" s="53">
        <f t="shared" si="532"/>
        <v>0</v>
      </c>
      <c r="T328" s="53">
        <f t="shared" si="532"/>
        <v>0</v>
      </c>
    </row>
    <row r="329" spans="1:20" ht="18" x14ac:dyDescent="0.25">
      <c r="B329" s="27"/>
      <c r="C329" s="28"/>
      <c r="D329" s="29" t="s">
        <v>156</v>
      </c>
      <c r="E329" s="30">
        <f t="shared" si="428"/>
        <v>61</v>
      </c>
      <c r="F329" s="30">
        <f t="shared" ref="F329" si="533">SUM(F330:F331)</f>
        <v>61</v>
      </c>
      <c r="G329" s="30">
        <f t="shared" ref="G329" si="534">SUM(G330:G331)</f>
        <v>0</v>
      </c>
      <c r="H329" s="30">
        <f t="shared" ref="H329" si="535">SUM(H330:H331)</f>
        <v>0</v>
      </c>
      <c r="I329" s="30">
        <f t="shared" si="510"/>
        <v>61</v>
      </c>
      <c r="J329" s="30">
        <f t="shared" ref="J329" si="536">SUM(J330:J331)</f>
        <v>61</v>
      </c>
      <c r="K329" s="30">
        <f t="shared" ref="K329" si="537">SUM(K330:K331)</f>
        <v>0</v>
      </c>
      <c r="L329" s="30">
        <f t="shared" ref="L329" si="538">SUM(L330:L331)</f>
        <v>0</v>
      </c>
      <c r="M329" s="30">
        <f t="shared" si="511"/>
        <v>61</v>
      </c>
      <c r="N329" s="30">
        <f t="shared" ref="N329" si="539">SUM(N330:N331)</f>
        <v>61</v>
      </c>
      <c r="O329" s="30">
        <f t="shared" ref="O329" si="540">SUM(O330:O331)</f>
        <v>0</v>
      </c>
      <c r="P329" s="30">
        <f t="shared" ref="P329" si="541">SUM(P330:P331)</f>
        <v>0</v>
      </c>
      <c r="Q329" s="30">
        <f t="shared" si="512"/>
        <v>61</v>
      </c>
      <c r="R329" s="30">
        <f t="shared" ref="R329" si="542">SUM(R330:R331)</f>
        <v>61</v>
      </c>
      <c r="S329" s="30">
        <f t="shared" ref="S329" si="543">SUM(S330:S331)</f>
        <v>0</v>
      </c>
      <c r="T329" s="30">
        <f t="shared" ref="T329" si="544">SUM(T330:T331)</f>
        <v>0</v>
      </c>
    </row>
    <row r="330" spans="1:20" ht="18" x14ac:dyDescent="0.25">
      <c r="B330" s="27"/>
      <c r="C330" s="28"/>
      <c r="D330" s="59" t="s">
        <v>343</v>
      </c>
      <c r="E330" s="8">
        <f t="shared" si="428"/>
        <v>0</v>
      </c>
      <c r="F330" s="8">
        <v>0</v>
      </c>
      <c r="G330" s="8">
        <v>0</v>
      </c>
      <c r="H330" s="8">
        <v>0</v>
      </c>
      <c r="I330" s="8">
        <f t="shared" si="510"/>
        <v>0</v>
      </c>
      <c r="J330" s="8">
        <v>0</v>
      </c>
      <c r="K330" s="8">
        <v>0</v>
      </c>
      <c r="L330" s="8">
        <v>0</v>
      </c>
      <c r="M330" s="8">
        <f t="shared" si="511"/>
        <v>0</v>
      </c>
      <c r="N330" s="8">
        <v>0</v>
      </c>
      <c r="O330" s="8">
        <v>0</v>
      </c>
      <c r="P330" s="8">
        <v>0</v>
      </c>
      <c r="Q330" s="8">
        <f t="shared" si="512"/>
        <v>0</v>
      </c>
      <c r="R330" s="8">
        <v>0</v>
      </c>
      <c r="S330" s="8">
        <v>0</v>
      </c>
      <c r="T330" s="8">
        <v>0</v>
      </c>
    </row>
    <row r="331" spans="1:20" ht="18" x14ac:dyDescent="0.25">
      <c r="B331" s="27"/>
      <c r="C331" s="28"/>
      <c r="D331" s="59" t="s">
        <v>160</v>
      </c>
      <c r="E331" s="30">
        <f t="shared" si="428"/>
        <v>61</v>
      </c>
      <c r="F331" s="8">
        <f>36+25</f>
        <v>61</v>
      </c>
      <c r="G331" s="8">
        <v>0</v>
      </c>
      <c r="H331" s="8">
        <v>0</v>
      </c>
      <c r="I331" s="30">
        <f t="shared" si="510"/>
        <v>61</v>
      </c>
      <c r="J331" s="8">
        <f>36+25</f>
        <v>61</v>
      </c>
      <c r="K331" s="8">
        <v>0</v>
      </c>
      <c r="L331" s="8">
        <v>0</v>
      </c>
      <c r="M331" s="30">
        <f t="shared" si="511"/>
        <v>61</v>
      </c>
      <c r="N331" s="8">
        <f>36+25</f>
        <v>61</v>
      </c>
      <c r="O331" s="8">
        <v>0</v>
      </c>
      <c r="P331" s="8">
        <v>0</v>
      </c>
      <c r="Q331" s="30">
        <f t="shared" si="512"/>
        <v>61</v>
      </c>
      <c r="R331" s="8">
        <f>36+25</f>
        <v>61</v>
      </c>
      <c r="S331" s="8">
        <v>0</v>
      </c>
      <c r="T331" s="8">
        <v>0</v>
      </c>
    </row>
    <row r="332" spans="1:20" s="31" customFormat="1" ht="30" x14ac:dyDescent="0.25">
      <c r="A332" s="35"/>
      <c r="B332" s="5"/>
      <c r="C332" s="10" t="s">
        <v>30</v>
      </c>
      <c r="D332" s="7" t="s">
        <v>342</v>
      </c>
      <c r="E332" s="11">
        <f t="shared" si="428"/>
        <v>0</v>
      </c>
      <c r="F332" s="11">
        <v>0</v>
      </c>
      <c r="G332" s="11">
        <v>0</v>
      </c>
      <c r="H332" s="11">
        <v>0</v>
      </c>
      <c r="I332" s="11">
        <f t="shared" si="510"/>
        <v>0</v>
      </c>
      <c r="J332" s="11">
        <v>0</v>
      </c>
      <c r="K332" s="11">
        <v>0</v>
      </c>
      <c r="L332" s="11">
        <v>0</v>
      </c>
      <c r="M332" s="11">
        <f t="shared" si="511"/>
        <v>0</v>
      </c>
      <c r="N332" s="11">
        <v>0</v>
      </c>
      <c r="O332" s="11">
        <v>0</v>
      </c>
      <c r="P332" s="11">
        <v>0</v>
      </c>
      <c r="Q332" s="11">
        <f t="shared" si="512"/>
        <v>0</v>
      </c>
      <c r="R332" s="11">
        <v>0</v>
      </c>
      <c r="S332" s="11">
        <v>0</v>
      </c>
      <c r="T332" s="11">
        <v>0</v>
      </c>
    </row>
    <row r="333" spans="1:20" s="37" customFormat="1" x14ac:dyDescent="0.25">
      <c r="A333" s="36"/>
      <c r="B333" s="5"/>
      <c r="C333" s="10" t="s">
        <v>148</v>
      </c>
      <c r="D333" s="7" t="s">
        <v>145</v>
      </c>
      <c r="E333" s="11">
        <f t="shared" si="428"/>
        <v>700</v>
      </c>
      <c r="F333" s="11">
        <v>700</v>
      </c>
      <c r="G333" s="11">
        <v>0</v>
      </c>
      <c r="H333" s="11">
        <v>0</v>
      </c>
      <c r="I333" s="11">
        <f t="shared" si="510"/>
        <v>700</v>
      </c>
      <c r="J333" s="11">
        <v>700</v>
      </c>
      <c r="K333" s="11">
        <v>0</v>
      </c>
      <c r="L333" s="11">
        <v>0</v>
      </c>
      <c r="M333" s="11">
        <f t="shared" si="511"/>
        <v>700</v>
      </c>
      <c r="N333" s="11">
        <v>700</v>
      </c>
      <c r="O333" s="11">
        <v>0</v>
      </c>
      <c r="P333" s="11">
        <v>0</v>
      </c>
      <c r="Q333" s="11">
        <f t="shared" si="512"/>
        <v>700</v>
      </c>
      <c r="R333" s="11">
        <v>700</v>
      </c>
      <c r="S333" s="11">
        <v>0</v>
      </c>
      <c r="T333" s="11">
        <v>0</v>
      </c>
    </row>
    <row r="334" spans="1:20" s="37" customFormat="1" x14ac:dyDescent="0.25">
      <c r="A334" s="36"/>
      <c r="B334" s="5"/>
      <c r="C334" s="10" t="s">
        <v>149</v>
      </c>
      <c r="D334" s="7" t="s">
        <v>146</v>
      </c>
      <c r="E334" s="11">
        <f t="shared" si="428"/>
        <v>910</v>
      </c>
      <c r="F334" s="11">
        <v>910</v>
      </c>
      <c r="G334" s="11">
        <v>0</v>
      </c>
      <c r="H334" s="11">
        <v>0</v>
      </c>
      <c r="I334" s="11">
        <f t="shared" si="510"/>
        <v>1210</v>
      </c>
      <c r="J334" s="11">
        <v>1210</v>
      </c>
      <c r="K334" s="11">
        <v>0</v>
      </c>
      <c r="L334" s="11">
        <v>0</v>
      </c>
      <c r="M334" s="11">
        <f t="shared" si="511"/>
        <v>1210</v>
      </c>
      <c r="N334" s="11">
        <v>1210</v>
      </c>
      <c r="O334" s="11">
        <v>0</v>
      </c>
      <c r="P334" s="11">
        <v>0</v>
      </c>
      <c r="Q334" s="11">
        <f t="shared" si="512"/>
        <v>1210</v>
      </c>
      <c r="R334" s="11">
        <v>1210</v>
      </c>
      <c r="S334" s="11">
        <v>0</v>
      </c>
      <c r="T334" s="11">
        <v>0</v>
      </c>
    </row>
    <row r="335" spans="1:20" s="38" customFormat="1" ht="37.5" customHeight="1" x14ac:dyDescent="0.25">
      <c r="A335" s="15"/>
      <c r="B335" s="5"/>
      <c r="C335" s="10" t="s">
        <v>150</v>
      </c>
      <c r="D335" s="7" t="s">
        <v>147</v>
      </c>
      <c r="E335" s="11">
        <f t="shared" si="428"/>
        <v>2090</v>
      </c>
      <c r="F335" s="11">
        <v>2090</v>
      </c>
      <c r="G335" s="11">
        <v>0</v>
      </c>
      <c r="H335" s="11">
        <v>0</v>
      </c>
      <c r="I335" s="11">
        <f t="shared" si="510"/>
        <v>2090</v>
      </c>
      <c r="J335" s="11">
        <v>2090</v>
      </c>
      <c r="K335" s="11">
        <v>0</v>
      </c>
      <c r="L335" s="11">
        <v>0</v>
      </c>
      <c r="M335" s="11">
        <f t="shared" si="511"/>
        <v>2090</v>
      </c>
      <c r="N335" s="11">
        <v>2090</v>
      </c>
      <c r="O335" s="11">
        <v>0</v>
      </c>
      <c r="P335" s="11">
        <v>0</v>
      </c>
      <c r="Q335" s="11">
        <f t="shared" si="512"/>
        <v>2090</v>
      </c>
      <c r="R335" s="11">
        <v>2090</v>
      </c>
      <c r="S335" s="11">
        <v>0</v>
      </c>
      <c r="T335" s="11">
        <v>0</v>
      </c>
    </row>
    <row r="336" spans="1:20" ht="42.75" customHeight="1" x14ac:dyDescent="0.25">
      <c r="B336" s="89"/>
      <c r="C336" s="90"/>
      <c r="D336" s="82" t="s">
        <v>403</v>
      </c>
      <c r="E336" s="91">
        <f t="shared" si="428"/>
        <v>2090</v>
      </c>
      <c r="F336" s="91">
        <v>2090</v>
      </c>
      <c r="G336" s="91">
        <v>0</v>
      </c>
      <c r="H336" s="91">
        <v>0</v>
      </c>
      <c r="I336" s="91">
        <f t="shared" si="510"/>
        <v>2090</v>
      </c>
      <c r="J336" s="91">
        <v>2090</v>
      </c>
      <c r="K336" s="91">
        <v>0</v>
      </c>
      <c r="L336" s="91">
        <v>0</v>
      </c>
      <c r="M336" s="91">
        <f t="shared" si="511"/>
        <v>2090</v>
      </c>
      <c r="N336" s="91">
        <v>2090</v>
      </c>
      <c r="O336" s="91">
        <v>0</v>
      </c>
      <c r="P336" s="91">
        <v>0</v>
      </c>
      <c r="Q336" s="91">
        <f t="shared" si="512"/>
        <v>2090</v>
      </c>
      <c r="R336" s="91">
        <v>2090</v>
      </c>
      <c r="S336" s="91">
        <v>0</v>
      </c>
      <c r="T336" s="91">
        <v>0</v>
      </c>
    </row>
    <row r="340" spans="5:20" x14ac:dyDescent="0.25"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</row>
    <row r="343" spans="5:20" x14ac:dyDescent="0.25">
      <c r="E343" s="4"/>
    </row>
  </sheetData>
  <autoFilter ref="A9:T9"/>
  <mergeCells count="11">
    <mergeCell ref="S5:T5"/>
    <mergeCell ref="B3:T3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rintOptions horizontalCentered="1"/>
  <pageMargins left="0.11811023622047245" right="0.11811023622047245" top="0.15748031496062992" bottom="0.15748031496062992" header="0" footer="0"/>
  <pageSetup paperSize="9" scale="40" fitToHeight="5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3:T22"/>
  <sheetViews>
    <sheetView view="pageBreakPreview" zoomScale="73" zoomScaleNormal="100" zoomScaleSheetLayoutView="73" workbookViewId="0">
      <pane xSplit="4" ySplit="8" topLeftCell="E9" activePane="bottomRight" state="frozen"/>
      <selection pane="topRight" activeCell="E1" sqref="E1"/>
      <selection pane="bottomLeft" activeCell="A8" sqref="A8"/>
      <selection pane="bottomRight" activeCell="D20" sqref="D20"/>
    </sheetView>
  </sheetViews>
  <sheetFormatPr defaultColWidth="9.140625" defaultRowHeight="15" x14ac:dyDescent="0.25"/>
  <cols>
    <col min="1" max="1" width="4" style="2" hidden="1" customWidth="1"/>
    <col min="2" max="2" width="11.42578125" style="3" customWidth="1"/>
    <col min="3" max="3" width="13" style="3" customWidth="1"/>
    <col min="4" max="4" width="77.7109375" style="1" customWidth="1"/>
    <col min="5" max="5" width="17" style="1" customWidth="1"/>
    <col min="6" max="6" width="17.7109375" style="1" customWidth="1"/>
    <col min="7" max="7" width="14.42578125" style="1" customWidth="1"/>
    <col min="8" max="8" width="19.42578125" style="1" customWidth="1"/>
    <col min="9" max="9" width="16" style="1" customWidth="1"/>
    <col min="10" max="10" width="17" style="1" customWidth="1"/>
    <col min="11" max="12" width="14.85546875" style="1" customWidth="1"/>
    <col min="13" max="13" width="16" style="1" customWidth="1"/>
    <col min="14" max="14" width="17.5703125" style="1" customWidth="1"/>
    <col min="15" max="15" width="14.85546875" style="1" customWidth="1"/>
    <col min="16" max="16" width="14.140625" style="3" customWidth="1"/>
    <col min="17" max="17" width="17.85546875" style="1" customWidth="1"/>
    <col min="18" max="18" width="16.7109375" style="1" customWidth="1"/>
    <col min="19" max="19" width="14.85546875" style="1" customWidth="1"/>
    <col min="20" max="20" width="14.140625" style="3" customWidth="1"/>
    <col min="21" max="16384" width="9.140625" style="1"/>
  </cols>
  <sheetData>
    <row r="3" spans="1:20" ht="31.5" customHeight="1" x14ac:dyDescent="0.25">
      <c r="B3" s="71" t="s">
        <v>163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spans="1:20" x14ac:dyDescent="0.25">
      <c r="S4" s="4"/>
    </row>
    <row r="5" spans="1:20" ht="18" x14ac:dyDescent="0.25">
      <c r="E5" s="4"/>
      <c r="G5" s="4"/>
      <c r="K5" s="4"/>
      <c r="O5" s="4"/>
      <c r="S5" s="70" t="s">
        <v>162</v>
      </c>
      <c r="T5" s="70"/>
    </row>
    <row r="6" spans="1:20" ht="29.25" customHeight="1" x14ac:dyDescent="0.25">
      <c r="A6" s="72"/>
      <c r="B6" s="73" t="s">
        <v>0</v>
      </c>
      <c r="C6" s="73" t="s">
        <v>1</v>
      </c>
      <c r="D6" s="73" t="s">
        <v>2</v>
      </c>
      <c r="E6" s="76" t="s">
        <v>11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8"/>
    </row>
    <row r="7" spans="1:20" ht="30.75" customHeight="1" x14ac:dyDescent="0.25">
      <c r="A7" s="72"/>
      <c r="B7" s="74"/>
      <c r="C7" s="74"/>
      <c r="D7" s="74"/>
      <c r="E7" s="79" t="s">
        <v>3</v>
      </c>
      <c r="F7" s="80"/>
      <c r="G7" s="80"/>
      <c r="H7" s="81"/>
      <c r="I7" s="79" t="s">
        <v>4</v>
      </c>
      <c r="J7" s="80"/>
      <c r="K7" s="80"/>
      <c r="L7" s="81"/>
      <c r="M7" s="79" t="s">
        <v>152</v>
      </c>
      <c r="N7" s="80"/>
      <c r="O7" s="80"/>
      <c r="P7" s="81"/>
      <c r="Q7" s="79" t="s">
        <v>159</v>
      </c>
      <c r="R7" s="80"/>
      <c r="S7" s="80"/>
      <c r="T7" s="81"/>
    </row>
    <row r="8" spans="1:20" ht="90" x14ac:dyDescent="0.25">
      <c r="A8" s="72"/>
      <c r="B8" s="75"/>
      <c r="C8" s="75"/>
      <c r="D8" s="75"/>
      <c r="E8" s="13" t="s">
        <v>10</v>
      </c>
      <c r="F8" s="14" t="s">
        <v>12</v>
      </c>
      <c r="G8" s="14" t="s">
        <v>13</v>
      </c>
      <c r="H8" s="14" t="s">
        <v>14</v>
      </c>
      <c r="I8" s="13" t="s">
        <v>10</v>
      </c>
      <c r="J8" s="14" t="s">
        <v>12</v>
      </c>
      <c r="K8" s="14" t="s">
        <v>13</v>
      </c>
      <c r="L8" s="14" t="s">
        <v>14</v>
      </c>
      <c r="M8" s="13" t="s">
        <v>10</v>
      </c>
      <c r="N8" s="14" t="s">
        <v>12</v>
      </c>
      <c r="O8" s="14" t="s">
        <v>13</v>
      </c>
      <c r="P8" s="14" t="s">
        <v>14</v>
      </c>
      <c r="Q8" s="13" t="s">
        <v>10</v>
      </c>
      <c r="R8" s="14" t="s">
        <v>12</v>
      </c>
      <c r="S8" s="14" t="s">
        <v>13</v>
      </c>
      <c r="T8" s="14" t="s">
        <v>14</v>
      </c>
    </row>
    <row r="9" spans="1:20" ht="39" x14ac:dyDescent="0.25">
      <c r="B9" s="50" t="s">
        <v>404</v>
      </c>
      <c r="C9" s="51"/>
      <c r="D9" s="52" t="s">
        <v>405</v>
      </c>
      <c r="E9" s="53">
        <f t="shared" ref="E9:E14" si="0">SUM(F9:H9)</f>
        <v>4090</v>
      </c>
      <c r="F9" s="53">
        <f>SUM(F13:F13)</f>
        <v>4090</v>
      </c>
      <c r="G9" s="53">
        <f>SUM(G13:G13)</f>
        <v>0</v>
      </c>
      <c r="H9" s="53">
        <f>SUM(H13:H13)</f>
        <v>0</v>
      </c>
      <c r="I9" s="53">
        <f t="shared" ref="I9:I14" si="1">SUM(J9:L9)</f>
        <v>4100</v>
      </c>
      <c r="J9" s="53">
        <f>SUM(J13:J13)</f>
        <v>4100</v>
      </c>
      <c r="K9" s="53">
        <f>SUM(K13:K13)</f>
        <v>0</v>
      </c>
      <c r="L9" s="53">
        <f>SUM(L13:L13)</f>
        <v>0</v>
      </c>
      <c r="M9" s="53">
        <f t="shared" ref="M9:M14" si="2">SUM(N9:P9)</f>
        <v>4100</v>
      </c>
      <c r="N9" s="53">
        <f>SUM(N13:N13)</f>
        <v>4100</v>
      </c>
      <c r="O9" s="53">
        <f>SUM(O13:O13)</f>
        <v>0</v>
      </c>
      <c r="P9" s="53">
        <f>SUM(P13:P13)</f>
        <v>0</v>
      </c>
      <c r="Q9" s="53">
        <f t="shared" ref="Q9:Q14" si="3">SUM(R9:T9)</f>
        <v>4100</v>
      </c>
      <c r="R9" s="53">
        <f>SUM(R13:R13)</f>
        <v>4100</v>
      </c>
      <c r="S9" s="53">
        <f>SUM(S13:S13)</f>
        <v>0</v>
      </c>
      <c r="T9" s="53">
        <f>SUM(T13:T13)</f>
        <v>0</v>
      </c>
    </row>
    <row r="10" spans="1:20" ht="18" x14ac:dyDescent="0.25">
      <c r="B10" s="27"/>
      <c r="C10" s="28"/>
      <c r="D10" s="29" t="s">
        <v>156</v>
      </c>
      <c r="E10" s="30">
        <f t="shared" si="0"/>
        <v>0</v>
      </c>
      <c r="F10" s="30">
        <f t="shared" ref="F10:H10" si="4">SUM(F11:F12)</f>
        <v>0</v>
      </c>
      <c r="G10" s="30">
        <f t="shared" si="4"/>
        <v>0</v>
      </c>
      <c r="H10" s="30">
        <f t="shared" si="4"/>
        <v>0</v>
      </c>
      <c r="I10" s="30">
        <f t="shared" si="1"/>
        <v>0</v>
      </c>
      <c r="J10" s="30">
        <f t="shared" ref="J10:L10" si="5">SUM(J11:J12)</f>
        <v>0</v>
      </c>
      <c r="K10" s="30">
        <f t="shared" si="5"/>
        <v>0</v>
      </c>
      <c r="L10" s="30">
        <f t="shared" si="5"/>
        <v>0</v>
      </c>
      <c r="M10" s="30">
        <f t="shared" si="2"/>
        <v>0</v>
      </c>
      <c r="N10" s="30">
        <f t="shared" ref="N10:P10" si="6">SUM(N11:N12)</f>
        <v>0</v>
      </c>
      <c r="O10" s="30">
        <f t="shared" si="6"/>
        <v>0</v>
      </c>
      <c r="P10" s="30">
        <f t="shared" si="6"/>
        <v>0</v>
      </c>
      <c r="Q10" s="30">
        <f t="shared" si="3"/>
        <v>0</v>
      </c>
      <c r="R10" s="30">
        <f t="shared" ref="R10:T10" si="7">SUM(R11:R12)</f>
        <v>0</v>
      </c>
      <c r="S10" s="30">
        <f t="shared" si="7"/>
        <v>0</v>
      </c>
      <c r="T10" s="30">
        <f t="shared" si="7"/>
        <v>0</v>
      </c>
    </row>
    <row r="11" spans="1:20" ht="18" x14ac:dyDescent="0.25">
      <c r="B11" s="27"/>
      <c r="C11" s="28"/>
      <c r="D11" s="59" t="s">
        <v>343</v>
      </c>
      <c r="E11" s="8">
        <f t="shared" si="0"/>
        <v>0</v>
      </c>
      <c r="F11" s="8">
        <v>0</v>
      </c>
      <c r="G11" s="8">
        <v>0</v>
      </c>
      <c r="H11" s="8">
        <v>0</v>
      </c>
      <c r="I11" s="8">
        <f t="shared" si="1"/>
        <v>0</v>
      </c>
      <c r="J11" s="8">
        <v>0</v>
      </c>
      <c r="K11" s="8">
        <v>0</v>
      </c>
      <c r="L11" s="8">
        <v>0</v>
      </c>
      <c r="M11" s="8">
        <f t="shared" si="2"/>
        <v>0</v>
      </c>
      <c r="N11" s="8">
        <v>0</v>
      </c>
      <c r="O11" s="8">
        <v>0</v>
      </c>
      <c r="P11" s="8">
        <v>0</v>
      </c>
      <c r="Q11" s="8">
        <f t="shared" si="3"/>
        <v>0</v>
      </c>
      <c r="R11" s="8">
        <v>0</v>
      </c>
      <c r="S11" s="8">
        <v>0</v>
      </c>
      <c r="T11" s="8">
        <v>0</v>
      </c>
    </row>
    <row r="12" spans="1:20" ht="18" x14ac:dyDescent="0.25">
      <c r="B12" s="27"/>
      <c r="C12" s="28"/>
      <c r="D12" s="59" t="s">
        <v>160</v>
      </c>
      <c r="E12" s="30">
        <f t="shared" si="0"/>
        <v>0</v>
      </c>
      <c r="F12" s="8">
        <v>0</v>
      </c>
      <c r="G12" s="8">
        <v>0</v>
      </c>
      <c r="H12" s="8">
        <v>0</v>
      </c>
      <c r="I12" s="30">
        <f t="shared" si="1"/>
        <v>0</v>
      </c>
      <c r="J12" s="8">
        <v>0</v>
      </c>
      <c r="K12" s="8">
        <v>0</v>
      </c>
      <c r="L12" s="8">
        <v>0</v>
      </c>
      <c r="M12" s="30">
        <f t="shared" si="2"/>
        <v>0</v>
      </c>
      <c r="N12" s="8">
        <v>0</v>
      </c>
      <c r="O12" s="8">
        <v>0</v>
      </c>
      <c r="P12" s="8">
        <v>0</v>
      </c>
      <c r="Q12" s="30">
        <f t="shared" si="3"/>
        <v>0</v>
      </c>
      <c r="R12" s="8">
        <v>0</v>
      </c>
      <c r="S12" s="8">
        <v>0</v>
      </c>
      <c r="T12" s="8">
        <v>0</v>
      </c>
    </row>
    <row r="13" spans="1:20" s="31" customFormat="1" ht="25.5" customHeight="1" x14ac:dyDescent="0.25">
      <c r="A13" s="35"/>
      <c r="B13" s="5"/>
      <c r="C13" s="10"/>
      <c r="D13" s="7" t="s">
        <v>406</v>
      </c>
      <c r="E13" s="11">
        <f t="shared" si="0"/>
        <v>4090</v>
      </c>
      <c r="F13" s="11">
        <v>4090</v>
      </c>
      <c r="G13" s="11">
        <v>0</v>
      </c>
      <c r="H13" s="11">
        <v>0</v>
      </c>
      <c r="I13" s="11">
        <f t="shared" si="1"/>
        <v>4100</v>
      </c>
      <c r="J13" s="11">
        <v>4100</v>
      </c>
      <c r="K13" s="11">
        <v>0</v>
      </c>
      <c r="L13" s="11">
        <v>0</v>
      </c>
      <c r="M13" s="11">
        <f t="shared" si="2"/>
        <v>4100</v>
      </c>
      <c r="N13" s="11">
        <v>4100</v>
      </c>
      <c r="O13" s="11">
        <v>0</v>
      </c>
      <c r="P13" s="11">
        <v>0</v>
      </c>
      <c r="Q13" s="11">
        <f t="shared" si="3"/>
        <v>4100</v>
      </c>
      <c r="R13" s="11">
        <v>4100</v>
      </c>
      <c r="S13" s="11">
        <v>0</v>
      </c>
      <c r="T13" s="11">
        <v>0</v>
      </c>
    </row>
    <row r="14" spans="1:20" ht="42.75" customHeight="1" x14ac:dyDescent="0.25">
      <c r="B14" s="89"/>
      <c r="C14" s="90"/>
      <c r="D14" s="82" t="s">
        <v>411</v>
      </c>
      <c r="E14" s="91">
        <f t="shared" si="0"/>
        <v>2250</v>
      </c>
      <c r="F14" s="91">
        <v>2250</v>
      </c>
      <c r="G14" s="91">
        <v>0</v>
      </c>
      <c r="H14" s="91">
        <v>0</v>
      </c>
      <c r="I14" s="91">
        <f t="shared" si="1"/>
        <v>2250</v>
      </c>
      <c r="J14" s="91">
        <v>2250</v>
      </c>
      <c r="K14" s="91">
        <v>0</v>
      </c>
      <c r="L14" s="91">
        <v>0</v>
      </c>
      <c r="M14" s="91">
        <f t="shared" si="2"/>
        <v>2250</v>
      </c>
      <c r="N14" s="91">
        <v>2250</v>
      </c>
      <c r="O14" s="91">
        <v>0</v>
      </c>
      <c r="P14" s="91">
        <v>0</v>
      </c>
      <c r="Q14" s="91">
        <f t="shared" si="3"/>
        <v>2250</v>
      </c>
      <c r="R14" s="91">
        <v>2250</v>
      </c>
      <c r="S14" s="91">
        <v>0</v>
      </c>
      <c r="T14" s="91">
        <v>0</v>
      </c>
    </row>
    <row r="15" spans="1:20" ht="52.5" customHeight="1" x14ac:dyDescent="0.25">
      <c r="B15" s="50" t="s">
        <v>408</v>
      </c>
      <c r="C15" s="51"/>
      <c r="D15" s="52" t="s">
        <v>407</v>
      </c>
      <c r="E15" s="53">
        <f t="shared" ref="E15:E21" si="8">SUM(F15:H15)</f>
        <v>127645</v>
      </c>
      <c r="F15" s="53">
        <f>F19+F21</f>
        <v>127645</v>
      </c>
      <c r="G15" s="53">
        <f t="shared" ref="G15:H15" si="9">G19+G21</f>
        <v>0</v>
      </c>
      <c r="H15" s="53">
        <f t="shared" si="9"/>
        <v>0</v>
      </c>
      <c r="I15" s="53">
        <f t="shared" ref="I15:I21" si="10">SUM(J15:L15)</f>
        <v>93900</v>
      </c>
      <c r="J15" s="53">
        <f>J19+J21</f>
        <v>93900</v>
      </c>
      <c r="K15" s="53">
        <f t="shared" ref="K15:L15" si="11">K19+K21</f>
        <v>0</v>
      </c>
      <c r="L15" s="53">
        <f t="shared" si="11"/>
        <v>0</v>
      </c>
      <c r="M15" s="53">
        <f t="shared" ref="M15:M21" si="12">SUM(N15:P15)</f>
        <v>98400</v>
      </c>
      <c r="N15" s="53">
        <f>N19+N21</f>
        <v>98400</v>
      </c>
      <c r="O15" s="53">
        <f t="shared" ref="O15:P15" si="13">O19+O21</f>
        <v>0</v>
      </c>
      <c r="P15" s="53">
        <f t="shared" si="13"/>
        <v>0</v>
      </c>
      <c r="Q15" s="53">
        <f t="shared" ref="Q15:Q21" si="14">SUM(R15:T15)</f>
        <v>98400</v>
      </c>
      <c r="R15" s="53">
        <f>R19+R21</f>
        <v>98400</v>
      </c>
      <c r="S15" s="53">
        <f t="shared" ref="S15:T15" si="15">S19+S21</f>
        <v>0</v>
      </c>
      <c r="T15" s="53">
        <f t="shared" si="15"/>
        <v>0</v>
      </c>
    </row>
    <row r="16" spans="1:20" ht="18" x14ac:dyDescent="0.25">
      <c r="B16" s="27"/>
      <c r="C16" s="28"/>
      <c r="D16" s="29" t="s">
        <v>156</v>
      </c>
      <c r="E16" s="30">
        <f t="shared" si="8"/>
        <v>0</v>
      </c>
      <c r="F16" s="30">
        <f t="shared" ref="F16:H16" si="16">SUM(F17:F18)</f>
        <v>0</v>
      </c>
      <c r="G16" s="30">
        <f t="shared" si="16"/>
        <v>0</v>
      </c>
      <c r="H16" s="30">
        <f t="shared" si="16"/>
        <v>0</v>
      </c>
      <c r="I16" s="30">
        <f t="shared" si="10"/>
        <v>0</v>
      </c>
      <c r="J16" s="30">
        <f t="shared" ref="J16:L16" si="17">SUM(J17:J18)</f>
        <v>0</v>
      </c>
      <c r="K16" s="30">
        <f t="shared" si="17"/>
        <v>0</v>
      </c>
      <c r="L16" s="30">
        <f t="shared" si="17"/>
        <v>0</v>
      </c>
      <c r="M16" s="30">
        <f t="shared" si="12"/>
        <v>0</v>
      </c>
      <c r="N16" s="30">
        <f t="shared" ref="N16:P16" si="18">SUM(N17:N18)</f>
        <v>0</v>
      </c>
      <c r="O16" s="30">
        <f t="shared" si="18"/>
        <v>0</v>
      </c>
      <c r="P16" s="30">
        <f t="shared" si="18"/>
        <v>0</v>
      </c>
      <c r="Q16" s="30">
        <f t="shared" si="14"/>
        <v>0</v>
      </c>
      <c r="R16" s="30">
        <f t="shared" ref="R16:T16" si="19">SUM(R17:R18)</f>
        <v>0</v>
      </c>
      <c r="S16" s="30">
        <f t="shared" si="19"/>
        <v>0</v>
      </c>
      <c r="T16" s="30">
        <f t="shared" si="19"/>
        <v>0</v>
      </c>
    </row>
    <row r="17" spans="1:20" ht="18" x14ac:dyDescent="0.25">
      <c r="B17" s="27"/>
      <c r="C17" s="28"/>
      <c r="D17" s="59" t="s">
        <v>343</v>
      </c>
      <c r="E17" s="8">
        <f t="shared" si="8"/>
        <v>0</v>
      </c>
      <c r="F17" s="8">
        <v>0</v>
      </c>
      <c r="G17" s="8">
        <v>0</v>
      </c>
      <c r="H17" s="8">
        <v>0</v>
      </c>
      <c r="I17" s="8">
        <f t="shared" si="10"/>
        <v>0</v>
      </c>
      <c r="J17" s="8">
        <v>0</v>
      </c>
      <c r="K17" s="8">
        <v>0</v>
      </c>
      <c r="L17" s="8">
        <v>0</v>
      </c>
      <c r="M17" s="8">
        <f t="shared" si="12"/>
        <v>0</v>
      </c>
      <c r="N17" s="8">
        <v>0</v>
      </c>
      <c r="O17" s="8">
        <v>0</v>
      </c>
      <c r="P17" s="8">
        <v>0</v>
      </c>
      <c r="Q17" s="8">
        <f t="shared" si="14"/>
        <v>0</v>
      </c>
      <c r="R17" s="8">
        <v>0</v>
      </c>
      <c r="S17" s="8">
        <v>0</v>
      </c>
      <c r="T17" s="8">
        <v>0</v>
      </c>
    </row>
    <row r="18" spans="1:20" ht="18" x14ac:dyDescent="0.25">
      <c r="B18" s="27"/>
      <c r="C18" s="28"/>
      <c r="D18" s="59" t="s">
        <v>160</v>
      </c>
      <c r="E18" s="30">
        <f t="shared" si="8"/>
        <v>0</v>
      </c>
      <c r="F18" s="8">
        <v>0</v>
      </c>
      <c r="G18" s="8">
        <v>0</v>
      </c>
      <c r="H18" s="8">
        <v>0</v>
      </c>
      <c r="I18" s="30">
        <f t="shared" si="10"/>
        <v>0</v>
      </c>
      <c r="J18" s="8">
        <v>0</v>
      </c>
      <c r="K18" s="8">
        <v>0</v>
      </c>
      <c r="L18" s="8">
        <v>0</v>
      </c>
      <c r="M18" s="30">
        <f t="shared" si="12"/>
        <v>0</v>
      </c>
      <c r="N18" s="8">
        <v>0</v>
      </c>
      <c r="O18" s="8">
        <v>0</v>
      </c>
      <c r="P18" s="8">
        <v>0</v>
      </c>
      <c r="Q18" s="30">
        <f t="shared" si="14"/>
        <v>0</v>
      </c>
      <c r="R18" s="8">
        <v>0</v>
      </c>
      <c r="S18" s="8">
        <v>0</v>
      </c>
      <c r="T18" s="8">
        <v>0</v>
      </c>
    </row>
    <row r="19" spans="1:20" ht="36" x14ac:dyDescent="0.25">
      <c r="B19" s="27"/>
      <c r="C19" s="28"/>
      <c r="D19" s="59" t="s">
        <v>409</v>
      </c>
      <c r="E19" s="11">
        <f t="shared" si="8"/>
        <v>127540</v>
      </c>
      <c r="F19" s="8">
        <v>127540</v>
      </c>
      <c r="G19" s="8">
        <v>0</v>
      </c>
      <c r="H19" s="8">
        <v>0</v>
      </c>
      <c r="I19" s="30">
        <f t="shared" si="10"/>
        <v>93900</v>
      </c>
      <c r="J19" s="8">
        <v>93900</v>
      </c>
      <c r="K19" s="8">
        <v>0</v>
      </c>
      <c r="L19" s="8">
        <v>0</v>
      </c>
      <c r="M19" s="30">
        <f t="shared" si="12"/>
        <v>98400</v>
      </c>
      <c r="N19" s="8">
        <v>98400</v>
      </c>
      <c r="O19" s="8">
        <v>0</v>
      </c>
      <c r="P19" s="8">
        <v>0</v>
      </c>
      <c r="Q19" s="30">
        <f t="shared" si="14"/>
        <v>98400</v>
      </c>
      <c r="R19" s="8">
        <v>98400</v>
      </c>
      <c r="S19" s="8">
        <v>0</v>
      </c>
      <c r="T19" s="8">
        <v>0</v>
      </c>
    </row>
    <row r="20" spans="1:20" ht="43.5" customHeight="1" x14ac:dyDescent="0.25">
      <c r="B20" s="27"/>
      <c r="C20" s="28"/>
      <c r="D20" s="82" t="s">
        <v>412</v>
      </c>
      <c r="E20" s="91">
        <f t="shared" si="8"/>
        <v>4200</v>
      </c>
      <c r="F20" s="84">
        <v>4200</v>
      </c>
      <c r="G20" s="84">
        <v>0</v>
      </c>
      <c r="H20" s="84">
        <v>0</v>
      </c>
      <c r="I20" s="83">
        <f t="shared" si="10"/>
        <v>4200</v>
      </c>
      <c r="J20" s="84">
        <v>4200</v>
      </c>
      <c r="K20" s="84">
        <v>0</v>
      </c>
      <c r="L20" s="84">
        <v>0</v>
      </c>
      <c r="M20" s="83">
        <f t="shared" si="12"/>
        <v>4200</v>
      </c>
      <c r="N20" s="84">
        <v>4200</v>
      </c>
      <c r="O20" s="84">
        <v>0</v>
      </c>
      <c r="P20" s="84">
        <v>0</v>
      </c>
      <c r="Q20" s="83">
        <f t="shared" si="14"/>
        <v>4200</v>
      </c>
      <c r="R20" s="84">
        <v>4200</v>
      </c>
      <c r="S20" s="84">
        <v>0</v>
      </c>
      <c r="T20" s="84">
        <v>0</v>
      </c>
    </row>
    <row r="21" spans="1:20" s="31" customFormat="1" ht="57" customHeight="1" x14ac:dyDescent="0.25">
      <c r="A21" s="35"/>
      <c r="B21" s="5"/>
      <c r="C21" s="10"/>
      <c r="D21" s="7" t="s">
        <v>410</v>
      </c>
      <c r="E21" s="11">
        <f t="shared" si="8"/>
        <v>105</v>
      </c>
      <c r="F21" s="11">
        <v>105</v>
      </c>
      <c r="G21" s="11">
        <v>0</v>
      </c>
      <c r="H21" s="11">
        <v>0</v>
      </c>
      <c r="I21" s="11">
        <f t="shared" si="10"/>
        <v>0</v>
      </c>
      <c r="J21" s="11">
        <v>0</v>
      </c>
      <c r="K21" s="11">
        <v>0</v>
      </c>
      <c r="L21" s="11">
        <v>0</v>
      </c>
      <c r="M21" s="11">
        <f t="shared" si="12"/>
        <v>0</v>
      </c>
      <c r="N21" s="11">
        <v>0</v>
      </c>
      <c r="O21" s="11">
        <v>0</v>
      </c>
      <c r="P21" s="11">
        <v>0</v>
      </c>
      <c r="Q21" s="11">
        <f t="shared" si="14"/>
        <v>0</v>
      </c>
      <c r="R21" s="11">
        <v>0</v>
      </c>
      <c r="S21" s="11">
        <v>0</v>
      </c>
      <c r="T21" s="11">
        <v>0</v>
      </c>
    </row>
    <row r="22" spans="1:20" x14ac:dyDescent="0.25">
      <c r="E22" s="4"/>
    </row>
  </sheetData>
  <mergeCells count="11">
    <mergeCell ref="Q7:T7"/>
    <mergeCell ref="B3:T3"/>
    <mergeCell ref="S5:T5"/>
    <mergeCell ref="A6:A8"/>
    <mergeCell ref="B6:B8"/>
    <mergeCell ref="C6:C8"/>
    <mergeCell ref="D6:D8"/>
    <mergeCell ref="E6:T6"/>
    <mergeCell ref="E7:H7"/>
    <mergeCell ref="I7:L7"/>
    <mergeCell ref="M7:P7"/>
  </mergeCells>
  <printOptions horizontalCentered="1"/>
  <pageMargins left="0.11811023622047245" right="0.11811023622047245" top="0.15748031496062992" bottom="0.15748031496062992" header="0" footer="0"/>
  <pageSetup paperSize="9" scale="4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Danarti 3.2</vt:lpstr>
      <vt:lpstr>34 00</vt:lpstr>
      <vt:lpstr>'34 00'!Print_Area</vt:lpstr>
      <vt:lpstr>'Danarti 3.2'!Print_Area</vt:lpstr>
      <vt:lpstr>'34 00'!Print_Titles</vt:lpstr>
      <vt:lpstr>'Danarti 3.2'!Print_Titles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Darejan Iakobishvili</cp:lastModifiedBy>
  <cp:lastPrinted>2017-05-02T06:36:48Z</cp:lastPrinted>
  <dcterms:created xsi:type="dcterms:W3CDTF">2015-11-13T09:57:34Z</dcterms:created>
  <dcterms:modified xsi:type="dcterms:W3CDTF">2019-01-22T06:21:36Z</dcterms:modified>
</cp:coreProperties>
</file>